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https://trameshr-my.sharepoint.com/personal/srce_trameshr_onmicrosoft_com/Documents/SRCE/02_Trames/01_Ugovori-TR/2019-008-Dubravka_bocarski dom/Projektna dokumentacija/02.Glavni projekt/02.Mali projekt/2025_08_25/00.Troskovnik/rev_01-PREDANO/"/>
    </mc:Choice>
  </mc:AlternateContent>
  <xr:revisionPtr revIDLastSave="95" documentId="13_ncr:1_{EBDFDE53-5920-0747-82AA-16A18E1296D7}" xr6:coauthVersionLast="47" xr6:coauthVersionMax="47" xr10:uidLastSave="{B17B5839-F8CE-474B-B91B-551613516BD7}"/>
  <bookViews>
    <workbookView xWindow="4840" yWindow="680" windowWidth="23060" windowHeight="18960" tabRatio="936" firstSheet="3" activeTab="8" xr2:uid="{00000000-000D-0000-FFFF-FFFF00000000}"/>
  </bookViews>
  <sheets>
    <sheet name="NASLOV" sheetId="9" r:id="rId1"/>
    <sheet name="napomene" sheetId="23" r:id="rId2"/>
    <sheet name="ARH+GOR" sheetId="33" r:id="rId3"/>
    <sheet name="ELEKTROINSTALACIJE i VATRODOJA" sheetId="45" r:id="rId4"/>
    <sheet name="GHV" sheetId="47" r:id="rId5"/>
    <sheet name="VIO" sheetId="46" r:id="rId6"/>
    <sheet name="VERT.TRANSPORT" sheetId="48" r:id="rId7"/>
    <sheet name="REKAPITULACIJA" sheetId="32" r:id="rId8"/>
    <sheet name="BOĆARSKA OPREMA I MOBILIJAR" sheetId="36" r:id="rId9"/>
  </sheets>
  <externalReferences>
    <externalReference r:id="rId10"/>
  </externalReferences>
  <definedNames>
    <definedName name="__">#REF!</definedName>
    <definedName name="___">#REF!</definedName>
    <definedName name="____">#REF!</definedName>
    <definedName name="_10__RADIJATORI">#REF!</definedName>
    <definedName name="_11__PODNI_KONVEKTORI">#REF!</definedName>
    <definedName name="_12__TOPLOVOD">#REF!</definedName>
    <definedName name="_14__SOLARNI_KOLEKTORI">#REF!</definedName>
    <definedName name="_15__SOLARNI_KOLEKTORI">#REF!</definedName>
    <definedName name="_16__KLIMA_KOMORA">#REF!</definedName>
    <definedName name="_17__VENTILACIJA">'[1]7'!$B$4</definedName>
    <definedName name="_19__VRV_SUSTAV___GRIJANJE_I_HLAĐENJE">#REF!</definedName>
    <definedName name="_1Excel_BuiltIn_Print_Area_1">#REF!</definedName>
    <definedName name="_2_INSTALACIJA_DIZALICE_TOPLINE_VODA_VODA">#REF!</definedName>
    <definedName name="_20__KLIMA_UREĐAJI">#REF!</definedName>
    <definedName name="_21__INSTALACIJA_VRTLOŽNIH_VENTILOKONVEKTORA">#REF!</definedName>
    <definedName name="_22__KLIMATIZACIJA_SERVERA___KLIMA_ORMAR">#REF!</definedName>
    <definedName name="_23__KLIMATIZACIJA_SERVERA___STROPNO">#REF!</definedName>
    <definedName name="_24__GAŠENJE_POŽARA___NOVEC">#REF!</definedName>
    <definedName name="_25__PLINSKA_INSTALACIJA">#REF!</definedName>
    <definedName name="_3_PASIVNO_HLAĐENJE">#REF!</definedName>
    <definedName name="_4_VODOZAHVAT">#REF!</definedName>
    <definedName name="_6_KOTLOVNICA_PLINSKA_KONDEZACIJA">#REF!</definedName>
    <definedName name="_7_KOTLOVNICA_PELET">#REF!</definedName>
    <definedName name="_9.1__ELEKTRIČNO_PODNO_GRIJANJE">#REF!</definedName>
    <definedName name="¸D">#REF!</definedName>
    <definedName name="ASD">#REF!</definedName>
    <definedName name="AVD">#REF!</definedName>
    <definedName name="B">#REF!</definedName>
    <definedName name="B.1.">#REF!</definedName>
    <definedName name="B.VII">#REF!</definedName>
    <definedName name="B.XII">#REF!</definedName>
    <definedName name="BETONSKI_I_ARM.BET._RADOVI">#REF!</definedName>
    <definedName name="BETONSKI_I_ARM.BETONSKI_RADOVI">#REF!</definedName>
    <definedName name="BIO">#REF!</definedName>
    <definedName name="BOD">#REF!</definedName>
    <definedName name="BODIC">#REF!</definedName>
    <definedName name="BODICA">#REF!</definedName>
    <definedName name="BRAVARIJA_SKLONIŠTA">#REF!</definedName>
    <definedName name="č">#REF!</definedName>
    <definedName name="C.I.">#REF!</definedName>
    <definedName name="C.II.">#REF!</definedName>
    <definedName name="ČELIČNA_KONSTRUKCIJA">#REF!</definedName>
    <definedName name="CRNA_BRAVARIJA">#REF!</definedName>
    <definedName name="D">#REF!</definedName>
    <definedName name="DD">#REF!</definedName>
    <definedName name="DIMNJACI">#REF!</definedName>
    <definedName name="DIZALA">#REF!</definedName>
    <definedName name="dsa">#REF!</definedName>
    <definedName name="ED">#REF!</definedName>
    <definedName name="ew">#REF!</definedName>
    <definedName name="EXCEG">#REF!</definedName>
    <definedName name="Excel_BuiltIn_Print_Area_1">#REF!</definedName>
    <definedName name="Excel_BuiltIn_Print_Area_1___1">#REF!</definedName>
    <definedName name="Excel_BuiltIn_Print_Area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9">"$"</definedName>
    <definedName name="Excel_BuiltIn_Print_Titles">#REF!</definedName>
    <definedName name="Excel_BuiltIn_Print_Titles_1">#REF!</definedName>
    <definedName name="Excel_BuiltIn_Print_Titles_1__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6___6">#REF!</definedName>
    <definedName name="Excel_BuiltIn_Print_Titles_7">"$"</definedName>
    <definedName name="Excel_BuiltIn_Print_Titles_8">#REF!</definedName>
    <definedName name="Excel_BuiltIn_Print_Titles_9">"$"</definedName>
    <definedName name="F">#REF!</definedName>
    <definedName name="FASADERSKI_RADOVI">#REF!</definedName>
    <definedName name="G">#REF!</definedName>
    <definedName name="gfdg">#REF!</definedName>
    <definedName name="gfdgfd">#REF!</definedName>
    <definedName name="gfdgfdt">#REF!</definedName>
    <definedName name="gfgfd">#REF!</definedName>
    <definedName name="Gradjevina">#REF!</definedName>
    <definedName name="INOX_BRAVARIJA">#REF!</definedName>
    <definedName name="IZOLATERSKI_RADOVI">#REF!</definedName>
    <definedName name="jhgjgh">#REF!</definedName>
    <definedName name="k">#REF!</definedName>
    <definedName name="KAMENARSKI_RADOVI">#REF!</definedName>
    <definedName name="KERAMIČARSKI_RADOVI">#REF!</definedName>
    <definedName name="khgkg">#REF!</definedName>
    <definedName name="khgkgh">#REF!</definedName>
    <definedName name="krov">#REF!</definedName>
    <definedName name="KROVOPOKRIVAČKI_RADOVI">#REF!</definedName>
    <definedName name="Ldren">#REF!</definedName>
    <definedName name="LIMARSKI_RADOVI">#REF!</definedName>
    <definedName name="ljljk">#REF!</definedName>
    <definedName name="M">#REF!</definedName>
    <definedName name="MMMMMMMM">#REF!</definedName>
    <definedName name="NEHRĐAJUĆA_BRAVARIJA">#REF!</definedName>
    <definedName name="OSTALI_RADOVI">#REF!</definedName>
    <definedName name="PILOTI">#REF!</definedName>
    <definedName name="PODOVI">#REF!</definedName>
    <definedName name="Ponudjac">#REF!</definedName>
    <definedName name="pop">#REF!</definedName>
    <definedName name="PREGRADNE_STIJENE">#REF!</definedName>
    <definedName name="_xlnm.Print_Area" localSheetId="2">'ARH+GOR'!$A$1:$F$659</definedName>
    <definedName name="_xlnm.Print_Area" localSheetId="8">'BOĆARSKA OPREMA I MOBILIJAR'!$A$1:$F$102</definedName>
    <definedName name="_xlnm.Print_Area" localSheetId="3">'ELEKTROINSTALACIJE i VATRODOJA'!$A$1:$H$826</definedName>
    <definedName name="_xlnm.Print_Area" localSheetId="1">napomene!$A$1:$E$45</definedName>
    <definedName name="_xlnm.Print_Titles" localSheetId="3">'ELEKTROINSTALACIJE i VATRODOJA'!$1:$2</definedName>
    <definedName name="_xlnm.Print_Titles" localSheetId="4">GHV!6:6</definedName>
    <definedName name="_xlnm.Print_Titles" localSheetId="6">VERT.TRANSPORT!6:6</definedName>
    <definedName name="_xlnm.Print_Titles" localSheetId="5">VIO!6:6</definedName>
    <definedName name="PROTUPOŽARNA_BRAVARIJA">#REF!</definedName>
    <definedName name="prova">#REF!</definedName>
    <definedName name="R_E_K_A_P_I_T_U_L_A_C_I_J_A">#REF!</definedName>
    <definedName name="radijatori">#REF!</definedName>
    <definedName name="rbr">#REF!</definedName>
    <definedName name="RR">#REF!</definedName>
    <definedName name="RTG_BRAVARIJA">#REF!</definedName>
    <definedName name="RUŠENJA_I_PRILAGODBE">#REF!</definedName>
    <definedName name="SOBOSLIKARSKI_RADOVI">#REF!</definedName>
    <definedName name="SPUŠTENI_STROPOVI">#REF!</definedName>
    <definedName name="STOLARSKI_RADOVI">#REF!</definedName>
    <definedName name="terte">#REF!</definedName>
    <definedName name="toplovod">#REF!</definedName>
    <definedName name="trete">#REF!</definedName>
    <definedName name="treter">#REF!</definedName>
    <definedName name="trter">#REF!</definedName>
    <definedName name="UKLANJANJE_OBJEKATA_I_IZGRADNJA_PRIVREMENE_SAOBRAČAJNICE">#REF!</definedName>
    <definedName name="UNUTARNJA_ALUMINIJSKA__BRAVARIJA">#REF!</definedName>
    <definedName name="UNUTARNJA_ALUMINIJSKA_BRAVARIJA">#REF!</definedName>
    <definedName name="VANJSKA_ALUMINIJSKA__BRAVARIJA">#REF!</definedName>
    <definedName name="VANJSKA_ALUMINIJSKA_BRAVARIJA">#REF!</definedName>
    <definedName name="VODA">#REF!</definedName>
    <definedName name="ZEMLJANI_RADOVI">#REF!</definedName>
    <definedName name="zhr">#REF!</definedName>
    <definedName name="ZIDARSKI_RADOV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0" i="33" l="1"/>
  <c r="F14" i="48"/>
  <c r="F16" i="48" s="1"/>
  <c r="F12" i="32" s="1"/>
  <c r="F365" i="47" l="1"/>
  <c r="F361" i="47"/>
  <c r="F357" i="47"/>
  <c r="F353" i="47"/>
  <c r="F349" i="47"/>
  <c r="F345" i="47"/>
  <c r="F341" i="47"/>
  <c r="F337" i="47"/>
  <c r="F333" i="47"/>
  <c r="F328" i="47"/>
  <c r="F324" i="47"/>
  <c r="F320" i="47"/>
  <c r="F311" i="47"/>
  <c r="F307" i="47"/>
  <c r="F303" i="47"/>
  <c r="F299" i="47"/>
  <c r="F295" i="47"/>
  <c r="F291" i="47"/>
  <c r="F287" i="47"/>
  <c r="F283" i="47"/>
  <c r="F278" i="47"/>
  <c r="F277" i="47"/>
  <c r="F279" i="47" s="1"/>
  <c r="F272" i="47"/>
  <c r="F271" i="47"/>
  <c r="F270" i="47"/>
  <c r="F269" i="47"/>
  <c r="F273" i="47" s="1"/>
  <c r="F264" i="47"/>
  <c r="F263" i="47"/>
  <c r="F262" i="47"/>
  <c r="F261" i="47"/>
  <c r="F260" i="47"/>
  <c r="F259" i="47"/>
  <c r="F258" i="47"/>
  <c r="F252" i="47"/>
  <c r="F246" i="47"/>
  <c r="F245" i="47"/>
  <c r="F244" i="47"/>
  <c r="F247" i="47" s="1"/>
  <c r="F239" i="47"/>
  <c r="F238" i="47"/>
  <c r="F237" i="47"/>
  <c r="F236" i="47"/>
  <c r="F235" i="47"/>
  <c r="F240" i="47" s="1"/>
  <c r="F231" i="47"/>
  <c r="F227" i="47"/>
  <c r="F220" i="47"/>
  <c r="F219" i="47"/>
  <c r="F223" i="47" s="1"/>
  <c r="F214" i="47"/>
  <c r="F213" i="47"/>
  <c r="F212" i="47"/>
  <c r="F211" i="47"/>
  <c r="F210" i="47"/>
  <c r="F205" i="47"/>
  <c r="F204" i="47"/>
  <c r="F203" i="47"/>
  <c r="F206" i="47" s="1"/>
  <c r="F199" i="47"/>
  <c r="F194" i="47"/>
  <c r="F193" i="47"/>
  <c r="F192" i="47"/>
  <c r="F191" i="47"/>
  <c r="F190" i="47"/>
  <c r="F189" i="47"/>
  <c r="F188" i="47"/>
  <c r="F195" i="47" s="1"/>
  <c r="F183" i="47"/>
  <c r="F182" i="47"/>
  <c r="F181" i="47"/>
  <c r="F184" i="47" s="1"/>
  <c r="F176" i="47"/>
  <c r="F175" i="47"/>
  <c r="F174" i="47"/>
  <c r="F173" i="47"/>
  <c r="F177" i="47" s="1"/>
  <c r="F169" i="47"/>
  <c r="F164" i="47"/>
  <c r="F163" i="47"/>
  <c r="F165" i="47" s="1"/>
  <c r="F158" i="47"/>
  <c r="F151" i="47"/>
  <c r="F140" i="47"/>
  <c r="F136" i="47"/>
  <c r="F132" i="47"/>
  <c r="F128" i="47"/>
  <c r="F123" i="47"/>
  <c r="F119" i="47"/>
  <c r="F115" i="47"/>
  <c r="F111" i="47"/>
  <c r="F107" i="47"/>
  <c r="F102" i="47"/>
  <c r="F101" i="47"/>
  <c r="F103" i="47" s="1"/>
  <c r="F97" i="47"/>
  <c r="F92" i="47"/>
  <c r="F91" i="47"/>
  <c r="F90" i="47"/>
  <c r="F89" i="47"/>
  <c r="F88" i="47"/>
  <c r="F87" i="47"/>
  <c r="F86" i="47"/>
  <c r="F81" i="47"/>
  <c r="F80" i="47"/>
  <c r="F79" i="47"/>
  <c r="F82" i="47" s="1"/>
  <c r="F75" i="47"/>
  <c r="F71" i="47"/>
  <c r="F67" i="47"/>
  <c r="F63" i="47"/>
  <c r="F59" i="47"/>
  <c r="F55" i="47"/>
  <c r="F51" i="47"/>
  <c r="F47" i="47"/>
  <c r="F43" i="47"/>
  <c r="F39" i="47"/>
  <c r="F35" i="47"/>
  <c r="F31" i="47"/>
  <c r="F27" i="47"/>
  <c r="F22" i="47"/>
  <c r="F17" i="47"/>
  <c r="F367" i="47" l="1"/>
  <c r="F215" i="47"/>
  <c r="F93" i="47"/>
  <c r="F142" i="47" s="1"/>
  <c r="F265" i="47"/>
  <c r="F313" i="47"/>
  <c r="F369" i="47" l="1"/>
  <c r="F8" i="32" s="1"/>
  <c r="F363" i="46"/>
  <c r="F359" i="46"/>
  <c r="F365" i="46" s="1"/>
  <c r="F351" i="46"/>
  <c r="F348" i="46"/>
  <c r="F344" i="46"/>
  <c r="F339" i="46"/>
  <c r="F335" i="46"/>
  <c r="F331" i="46"/>
  <c r="F327" i="46"/>
  <c r="F323" i="46"/>
  <c r="F319" i="46"/>
  <c r="F315" i="46"/>
  <c r="F311" i="46"/>
  <c r="F306" i="46"/>
  <c r="F305" i="46"/>
  <c r="F304" i="46"/>
  <c r="F303" i="46"/>
  <c r="F302" i="46"/>
  <c r="F301" i="46"/>
  <c r="F307" i="46" s="1"/>
  <c r="F293" i="46"/>
  <c r="F289" i="46"/>
  <c r="F284" i="46"/>
  <c r="F283" i="46"/>
  <c r="F285" i="46" s="1"/>
  <c r="F279" i="46"/>
  <c r="F273" i="46"/>
  <c r="F272" i="46"/>
  <c r="F274" i="46" s="1"/>
  <c r="F268" i="46"/>
  <c r="F258" i="46"/>
  <c r="F253" i="46"/>
  <c r="F252" i="46"/>
  <c r="F254" i="46" s="1"/>
  <c r="F248" i="46"/>
  <c r="F243" i="46"/>
  <c r="F242" i="46"/>
  <c r="F241" i="46"/>
  <c r="F236" i="46"/>
  <c r="F235" i="46"/>
  <c r="F234" i="46"/>
  <c r="F229" i="46"/>
  <c r="F228" i="46"/>
  <c r="F227" i="46"/>
  <c r="F230" i="46" s="1"/>
  <c r="F218" i="46"/>
  <c r="F214" i="46"/>
  <c r="F220" i="46" s="1"/>
  <c r="F203" i="46"/>
  <c r="F199" i="46"/>
  <c r="F195" i="46"/>
  <c r="F191" i="46"/>
  <c r="F187" i="46"/>
  <c r="F182" i="46"/>
  <c r="F174" i="46"/>
  <c r="F170" i="46"/>
  <c r="F166" i="46"/>
  <c r="F162" i="46"/>
  <c r="F158" i="46"/>
  <c r="F153" i="46"/>
  <c r="F152" i="46"/>
  <c r="F154" i="46" s="1"/>
  <c r="F148" i="46"/>
  <c r="F144" i="46"/>
  <c r="F140" i="46"/>
  <c r="F135" i="46"/>
  <c r="F134" i="46"/>
  <c r="F133" i="46"/>
  <c r="F132" i="46"/>
  <c r="F136" i="46" s="1"/>
  <c r="F127" i="46"/>
  <c r="F126" i="46"/>
  <c r="F128" i="46" s="1"/>
  <c r="F122" i="46"/>
  <c r="F123" i="46" s="1"/>
  <c r="F118" i="46"/>
  <c r="F119" i="46" s="1"/>
  <c r="F113" i="46"/>
  <c r="F114" i="46" s="1"/>
  <c r="F107" i="46"/>
  <c r="F108" i="46" s="1"/>
  <c r="F95" i="46"/>
  <c r="F96" i="46" s="1"/>
  <c r="F90" i="46"/>
  <c r="F91" i="46" s="1"/>
  <c r="F85" i="46"/>
  <c r="F86" i="46" s="1"/>
  <c r="F80" i="46"/>
  <c r="F81" i="46" s="1"/>
  <c r="F75" i="46"/>
  <c r="F76" i="46" s="1"/>
  <c r="F70" i="46"/>
  <c r="F71" i="46" s="1"/>
  <c r="F65" i="46"/>
  <c r="F66" i="46" s="1"/>
  <c r="F60" i="46"/>
  <c r="F61" i="46" s="1"/>
  <c r="F55" i="46"/>
  <c r="F56" i="46" s="1"/>
  <c r="F50" i="46"/>
  <c r="F51" i="46" s="1"/>
  <c r="F44" i="46"/>
  <c r="F43" i="46"/>
  <c r="F45" i="46" s="1"/>
  <c r="F37" i="46"/>
  <c r="F36" i="46"/>
  <c r="F35" i="46"/>
  <c r="F34" i="46"/>
  <c r="F33" i="46"/>
  <c r="F38" i="46" s="1"/>
  <c r="F27" i="46"/>
  <c r="F26" i="46"/>
  <c r="F25" i="46"/>
  <c r="F28" i="46" s="1"/>
  <c r="F20" i="46"/>
  <c r="F19" i="46"/>
  <c r="F18" i="46"/>
  <c r="F17" i="46"/>
  <c r="F16" i="46"/>
  <c r="F15" i="46"/>
  <c r="F14" i="46"/>
  <c r="F21" i="46" s="1"/>
  <c r="F13" i="46"/>
  <c r="F205" i="46" l="1"/>
  <c r="F244" i="46"/>
  <c r="F295" i="46"/>
  <c r="F237" i="46"/>
  <c r="F98" i="46"/>
  <c r="F353" i="46"/>
  <c r="F176" i="46"/>
  <c r="F260" i="46" l="1"/>
  <c r="F368" i="46"/>
  <c r="F10" i="32" s="1"/>
  <c r="G822" i="45"/>
  <c r="G819" i="45"/>
  <c r="G816" i="45"/>
  <c r="G813" i="45"/>
  <c r="G800" i="45"/>
  <c r="G824" i="45" s="1"/>
  <c r="G791" i="45"/>
  <c r="G788" i="45"/>
  <c r="G785" i="45"/>
  <c r="G775" i="45"/>
  <c r="G772" i="45"/>
  <c r="G769" i="45"/>
  <c r="G760" i="45"/>
  <c r="G757" i="45"/>
  <c r="G754" i="45"/>
  <c r="G751" i="45"/>
  <c r="G748" i="45"/>
  <c r="G739" i="45"/>
  <c r="G736" i="45"/>
  <c r="G733" i="45"/>
  <c r="G730" i="45"/>
  <c r="G727" i="45"/>
  <c r="G724" i="45"/>
  <c r="G721" i="45"/>
  <c r="G718" i="45"/>
  <c r="G715" i="45"/>
  <c r="G712" i="45"/>
  <c r="G709" i="45"/>
  <c r="G706" i="45"/>
  <c r="G703" i="45"/>
  <c r="G700" i="45"/>
  <c r="G697" i="45"/>
  <c r="G694" i="45"/>
  <c r="G691" i="45"/>
  <c r="G688" i="45"/>
  <c r="G685" i="45"/>
  <c r="G682" i="45"/>
  <c r="G679" i="45"/>
  <c r="G656" i="45"/>
  <c r="G647" i="45"/>
  <c r="G644" i="45"/>
  <c r="G641" i="45"/>
  <c r="G638" i="45"/>
  <c r="G635" i="45"/>
  <c r="G632" i="45"/>
  <c r="G629" i="45"/>
  <c r="G626" i="45"/>
  <c r="G623" i="45"/>
  <c r="G620" i="45"/>
  <c r="G617" i="45"/>
  <c r="G614" i="45"/>
  <c r="G611" i="45"/>
  <c r="G608" i="45"/>
  <c r="G605" i="45"/>
  <c r="G602" i="45"/>
  <c r="G599" i="45"/>
  <c r="G590" i="45"/>
  <c r="G587" i="45"/>
  <c r="G584" i="45"/>
  <c r="G581" i="45"/>
  <c r="G578" i="45"/>
  <c r="G575" i="45"/>
  <c r="G572" i="45"/>
  <c r="G569" i="45"/>
  <c r="G566" i="45"/>
  <c r="G563" i="45"/>
  <c r="G560" i="45"/>
  <c r="G557" i="45"/>
  <c r="G554" i="45"/>
  <c r="G551" i="45"/>
  <c r="G548" i="45"/>
  <c r="G545" i="45"/>
  <c r="G542" i="45"/>
  <c r="G539" i="45"/>
  <c r="G536" i="45"/>
  <c r="G533" i="45"/>
  <c r="G530" i="45"/>
  <c r="G527" i="45"/>
  <c r="G524" i="45"/>
  <c r="G521" i="45"/>
  <c r="G518" i="45"/>
  <c r="G515" i="45"/>
  <c r="G512" i="45"/>
  <c r="G509" i="45"/>
  <c r="G506" i="45"/>
  <c r="G503" i="45"/>
  <c r="G500" i="45"/>
  <c r="G491" i="45"/>
  <c r="G488" i="45"/>
  <c r="G485" i="45"/>
  <c r="G482" i="45"/>
  <c r="G479" i="45"/>
  <c r="G476" i="45"/>
  <c r="G472" i="45"/>
  <c r="G469" i="45"/>
  <c r="G466" i="45"/>
  <c r="G463" i="45"/>
  <c r="G450" i="45"/>
  <c r="G447" i="45"/>
  <c r="G444" i="45"/>
  <c r="G441" i="45"/>
  <c r="G438" i="45"/>
  <c r="G434" i="45"/>
  <c r="G431" i="45"/>
  <c r="G428" i="45"/>
  <c r="G425" i="45"/>
  <c r="G422" i="45"/>
  <c r="G419" i="45"/>
  <c r="G416" i="45"/>
  <c r="G413" i="45"/>
  <c r="G404" i="45"/>
  <c r="G401" i="45"/>
  <c r="G398" i="45"/>
  <c r="G389" i="45"/>
  <c r="G386" i="45"/>
  <c r="G383" i="45"/>
  <c r="G380" i="45"/>
  <c r="G377" i="45"/>
  <c r="G374" i="45"/>
  <c r="G371" i="45"/>
  <c r="G368" i="45"/>
  <c r="G365" i="45"/>
  <c r="G362" i="45"/>
  <c r="G359" i="45"/>
  <c r="G356" i="45"/>
  <c r="G353" i="45"/>
  <c r="G344" i="45"/>
  <c r="G341" i="45"/>
  <c r="G338" i="45"/>
  <c r="G335" i="45"/>
  <c r="G332" i="45"/>
  <c r="G329" i="45"/>
  <c r="G322" i="45"/>
  <c r="G316" i="45"/>
  <c r="G309" i="45"/>
  <c r="G303" i="45"/>
  <c r="G297" i="45"/>
  <c r="G294" i="45"/>
  <c r="G291" i="45"/>
  <c r="G284" i="45"/>
  <c r="G277" i="45"/>
  <c r="G265" i="45"/>
  <c r="G262" i="45"/>
  <c r="G259" i="45"/>
  <c r="G256" i="45"/>
  <c r="G253" i="45"/>
  <c r="G250" i="45"/>
  <c r="G246" i="45"/>
  <c r="G245" i="45"/>
  <c r="G244" i="45"/>
  <c r="G240" i="45"/>
  <c r="G237" i="45"/>
  <c r="G234" i="45"/>
  <c r="G231" i="45"/>
  <c r="G228" i="45"/>
  <c r="G225" i="45"/>
  <c r="G222" i="45"/>
  <c r="G219" i="45"/>
  <c r="G216" i="45"/>
  <c r="G213" i="45"/>
  <c r="G210" i="45"/>
  <c r="G207" i="45"/>
  <c r="G204" i="45"/>
  <c r="G201" i="45"/>
  <c r="G198" i="45"/>
  <c r="G195" i="45"/>
  <c r="G192" i="45"/>
  <c r="G189" i="45"/>
  <c r="G186" i="45"/>
  <c r="G183" i="45"/>
  <c r="G172" i="45"/>
  <c r="G151" i="45"/>
  <c r="G128" i="45"/>
  <c r="G110" i="45"/>
  <c r="G75" i="45"/>
  <c r="G70" i="45"/>
  <c r="G67" i="45"/>
  <c r="G64" i="45"/>
  <c r="G61" i="45"/>
  <c r="G58" i="45"/>
  <c r="G55" i="45"/>
  <c r="G52" i="45"/>
  <c r="G49" i="45"/>
  <c r="G44" i="45"/>
  <c r="G39" i="45"/>
  <c r="G34" i="45"/>
  <c r="G29" i="45"/>
  <c r="G24" i="45"/>
  <c r="G19" i="45"/>
  <c r="G14" i="45"/>
  <c r="G11" i="45"/>
  <c r="G267" i="45" l="1"/>
  <c r="G452" i="45"/>
  <c r="G741" i="45"/>
  <c r="G762" i="45" s="1"/>
  <c r="G777" i="45" s="1"/>
  <c r="G793" i="45" s="1"/>
  <c r="G827" i="45" s="1"/>
  <c r="F6" i="32" s="1"/>
  <c r="G649" i="45"/>
  <c r="G174" i="45"/>
  <c r="G391" i="45"/>
  <c r="G493" i="45"/>
  <c r="G346" i="45"/>
  <c r="G406" i="45"/>
  <c r="G592" i="45"/>
  <c r="G77" i="45"/>
  <c r="F646" i="33" l="1"/>
  <c r="F644" i="33"/>
  <c r="F642" i="33"/>
  <c r="F641" i="33"/>
  <c r="F640" i="33"/>
  <c r="F639" i="33"/>
  <c r="F637" i="33"/>
  <c r="F635" i="33"/>
  <c r="F633" i="33"/>
  <c r="F632" i="33"/>
  <c r="F630" i="33"/>
  <c r="F626" i="33"/>
  <c r="F625" i="33"/>
  <c r="F624" i="33"/>
  <c r="F623" i="33"/>
  <c r="F619" i="33"/>
  <c r="F618" i="33"/>
  <c r="F615" i="33"/>
  <c r="F613" i="33"/>
  <c r="F648" i="33" s="1"/>
  <c r="F651" i="33" l="1"/>
  <c r="F654" i="33"/>
  <c r="F657" i="33"/>
  <c r="F94" i="33"/>
  <c r="F93" i="33"/>
  <c r="F90" i="33"/>
  <c r="F88" i="33"/>
  <c r="F87" i="33"/>
  <c r="F77" i="33"/>
  <c r="F53" i="33"/>
  <c r="F51" i="33"/>
  <c r="F55" i="33"/>
  <c r="F601" i="33"/>
  <c r="F604" i="33"/>
  <c r="F607" i="33"/>
  <c r="F400" i="33" l="1"/>
  <c r="F582" i="33" l="1"/>
  <c r="F579" i="33"/>
  <c r="F136" i="33"/>
  <c r="F135" i="33"/>
  <c r="F134" i="33"/>
  <c r="F131" i="33"/>
  <c r="F99" i="36"/>
  <c r="F98" i="36"/>
  <c r="F96" i="36"/>
  <c r="F95" i="36"/>
  <c r="F94" i="36"/>
  <c r="F93" i="36"/>
  <c r="F92" i="36"/>
  <c r="F91" i="36"/>
  <c r="F90" i="36"/>
  <c r="F89" i="36"/>
  <c r="F87" i="36"/>
  <c r="F86" i="36"/>
  <c r="F85" i="36"/>
  <c r="F84" i="36"/>
  <c r="F83" i="36"/>
  <c r="F82" i="36"/>
  <c r="F81" i="36"/>
  <c r="F76" i="36"/>
  <c r="F75" i="36"/>
  <c r="F74" i="36"/>
  <c r="F73" i="36"/>
  <c r="F72" i="36"/>
  <c r="F71" i="36"/>
  <c r="F67" i="36"/>
  <c r="F66" i="36"/>
  <c r="F65" i="36"/>
  <c r="F64" i="36"/>
  <c r="F63" i="36"/>
  <c r="F62" i="36"/>
  <c r="F61" i="36"/>
  <c r="F58" i="36"/>
  <c r="F57" i="36"/>
  <c r="F56" i="36"/>
  <c r="F55" i="36"/>
  <c r="F54" i="36"/>
  <c r="F52" i="36"/>
  <c r="F51" i="36"/>
  <c r="F50" i="36"/>
  <c r="F40" i="36"/>
  <c r="F60" i="36"/>
  <c r="F46" i="36"/>
  <c r="F45" i="36"/>
  <c r="F44" i="36"/>
  <c r="F41" i="36"/>
  <c r="F43" i="36"/>
  <c r="F38" i="36"/>
  <c r="F32" i="36"/>
  <c r="F22" i="36"/>
  <c r="F27" i="36"/>
  <c r="F26" i="36"/>
  <c r="F25" i="36"/>
  <c r="F24" i="36"/>
  <c r="F23" i="36"/>
  <c r="F21" i="36"/>
  <c r="F20" i="36"/>
  <c r="F19" i="36"/>
  <c r="F18" i="36"/>
  <c r="F17" i="36"/>
  <c r="F16" i="36"/>
  <c r="F15" i="36"/>
  <c r="F14" i="36"/>
  <c r="F13" i="36"/>
  <c r="F12" i="36"/>
  <c r="F11" i="36"/>
  <c r="F10" i="36"/>
  <c r="F9" i="36"/>
  <c r="F8" i="36"/>
  <c r="F102" i="36" l="1"/>
  <c r="F31" i="36"/>
  <c r="F7" i="36"/>
  <c r="F5" i="36"/>
  <c r="F517" i="33" l="1"/>
  <c r="F496" i="33"/>
  <c r="F492" i="33"/>
  <c r="F488" i="33"/>
  <c r="F484" i="33"/>
  <c r="F474" i="33"/>
  <c r="F470" i="33"/>
  <c r="F466" i="33"/>
  <c r="F462" i="33"/>
  <c r="F458" i="33"/>
  <c r="F454" i="33"/>
  <c r="F450" i="33"/>
  <c r="F446" i="33"/>
  <c r="F396" i="33"/>
  <c r="F442" i="33"/>
  <c r="F415" i="33"/>
  <c r="F410" i="33"/>
  <c r="F375" i="33"/>
  <c r="F371" i="33"/>
  <c r="F363" i="33"/>
  <c r="F359" i="33"/>
  <c r="F337" i="33"/>
  <c r="F332" i="33"/>
  <c r="F575" i="33"/>
  <c r="F568" i="33"/>
  <c r="F565" i="33"/>
  <c r="F564" i="33"/>
  <c r="F561" i="33"/>
  <c r="F560" i="33"/>
  <c r="F557" i="33"/>
  <c r="F556" i="33"/>
  <c r="F553" i="33"/>
  <c r="F552" i="33"/>
  <c r="F549" i="33"/>
  <c r="F548" i="33"/>
  <c r="F545" i="33"/>
  <c r="F544" i="33"/>
  <c r="F535" i="33"/>
  <c r="F532" i="33"/>
  <c r="F529" i="33"/>
  <c r="F526" i="33"/>
  <c r="F514" i="33"/>
  <c r="F511" i="33"/>
  <c r="F508" i="33"/>
  <c r="F505" i="33"/>
  <c r="F480" i="33"/>
  <c r="F438" i="33"/>
  <c r="F434" i="33"/>
  <c r="F424" i="33"/>
  <c r="F405" i="33"/>
  <c r="F426" i="33" s="1"/>
  <c r="F385" i="33"/>
  <c r="F383" i="33"/>
  <c r="F381" i="33"/>
  <c r="F379" i="33"/>
  <c r="F367" i="33"/>
  <c r="F355" i="33"/>
  <c r="F351" i="33"/>
  <c r="F537" i="33" l="1"/>
  <c r="F498" i="33"/>
  <c r="F584" i="33"/>
  <c r="F519" i="33"/>
  <c r="F347" i="33" l="1"/>
  <c r="F327" i="33"/>
  <c r="F322" i="33"/>
  <c r="F317" i="33"/>
  <c r="F312" i="33"/>
  <c r="F307" i="33"/>
  <c r="F302" i="33"/>
  <c r="F297" i="33"/>
  <c r="F292" i="33"/>
  <c r="F287" i="33"/>
  <c r="F282" i="33"/>
  <c r="F103" i="33" l="1"/>
  <c r="F150" i="33"/>
  <c r="F86" i="33"/>
  <c r="F92" i="33"/>
  <c r="F70" i="33"/>
  <c r="F234" i="33"/>
  <c r="F231" i="33"/>
  <c r="F228" i="33"/>
  <c r="F65" i="33"/>
  <c r="F7" i="33"/>
  <c r="F244" i="33" l="1"/>
  <c r="F128" i="33"/>
  <c r="F127" i="33"/>
  <c r="F126" i="33"/>
  <c r="F595" i="33"/>
  <c r="F594" i="33"/>
  <c r="F593" i="33"/>
  <c r="F590" i="33"/>
  <c r="F589" i="33"/>
  <c r="F588" i="33"/>
  <c r="F609" i="33" l="1"/>
  <c r="F659" i="33" s="1"/>
  <c r="F243" i="33"/>
  <c r="F271" i="33" l="1"/>
  <c r="F167" i="33"/>
  <c r="F164" i="33"/>
  <c r="F45" i="33" l="1"/>
  <c r="F214" i="33"/>
  <c r="F342" i="33" l="1"/>
  <c r="F268" i="33"/>
  <c r="F265" i="33"/>
  <c r="F262" i="33"/>
  <c r="F259" i="33"/>
  <c r="F240" i="33"/>
  <c r="F237" i="33"/>
  <c r="F211" i="33"/>
  <c r="F207" i="33"/>
  <c r="F204" i="33"/>
  <c r="F200" i="33"/>
  <c r="F196" i="33"/>
  <c r="F192" i="33"/>
  <c r="F188" i="33"/>
  <c r="F184" i="33"/>
  <c r="F180" i="33"/>
  <c r="F176" i="33"/>
  <c r="F172" i="33"/>
  <c r="F161" i="33"/>
  <c r="F158" i="33"/>
  <c r="F155" i="33"/>
  <c r="F152" i="33"/>
  <c r="F151" i="33"/>
  <c r="F140" i="33"/>
  <c r="F123" i="33"/>
  <c r="F120" i="33"/>
  <c r="F119" i="33"/>
  <c r="F116" i="33"/>
  <c r="F115" i="33"/>
  <c r="F114" i="33"/>
  <c r="F113" i="33"/>
  <c r="F112" i="33"/>
  <c r="F111" i="33"/>
  <c r="F110" i="33"/>
  <c r="F109" i="33"/>
  <c r="F106" i="33"/>
  <c r="F105" i="33"/>
  <c r="F104" i="33"/>
  <c r="F100" i="33"/>
  <c r="F99" i="33"/>
  <c r="F96" i="33"/>
  <c r="F85" i="33"/>
  <c r="F81" i="33"/>
  <c r="F48" i="33"/>
  <c r="F44" i="33"/>
  <c r="F43" i="33"/>
  <c r="F42" i="33"/>
  <c r="F38" i="33"/>
  <c r="F35" i="33"/>
  <c r="F33" i="33"/>
  <c r="F31" i="33"/>
  <c r="F29" i="33"/>
  <c r="F27" i="33"/>
  <c r="F15" i="33"/>
  <c r="F12" i="33"/>
  <c r="F9" i="33"/>
  <c r="F21" i="33" l="1"/>
  <c r="F246" i="33"/>
  <c r="F57" i="33"/>
  <c r="F273" i="33"/>
  <c r="F143" i="33"/>
  <c r="F216" i="33"/>
  <c r="F387" i="33" l="1"/>
  <c r="F661" i="33" s="1"/>
  <c r="F4" i="32" s="1"/>
  <c r="F15" i="32" s="1"/>
</calcChain>
</file>

<file path=xl/sharedStrings.xml><?xml version="1.0" encoding="utf-8"?>
<sst xmlns="http://schemas.openxmlformats.org/spreadsheetml/2006/main" count="3215" uniqueCount="1874">
  <si>
    <t>OPĆI UVJETI</t>
  </si>
  <si>
    <t>1.</t>
  </si>
  <si>
    <t>1.1.</t>
  </si>
  <si>
    <t>1.2.</t>
  </si>
  <si>
    <t>Ventilacija</t>
  </si>
  <si>
    <t>1.3.</t>
  </si>
  <si>
    <t>RB</t>
  </si>
  <si>
    <t>STAVKA</t>
  </si>
  <si>
    <t>JEDINICA MJERE</t>
  </si>
  <si>
    <t>KOLIČINA</t>
  </si>
  <si>
    <t>JEDINIČNA CIJENA</t>
  </si>
  <si>
    <t>UKUPNA CIJENA</t>
  </si>
  <si>
    <t>1.1.1.</t>
  </si>
  <si>
    <t>komad</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</si>
  <si>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</si>
  <si>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</si>
  <si>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</si>
  <si>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</si>
  <si>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</si>
  <si>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</si>
  <si>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</si>
  <si>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</si>
  <si>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</si>
  <si>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</si>
  <si>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</si>
  <si>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</si>
  <si>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</si>
  <si>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</si>
  <si>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</si>
  <si>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</si>
  <si>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</si>
  <si>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</si>
  <si>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</si>
  <si>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</si>
  <si>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</si>
  <si>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</si>
  <si>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</si>
  <si>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</si>
  <si>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</si>
  <si>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</si>
  <si>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Dobava i ugradnja sifona za kondenzat unutrašnje klima jedinice, od polipropilena priključak f20, izlaz DN32. Zatvarač zadaha 60 mm zaporne visine vodenog stupca sa dodatnom mehaničkom kuglom za blokadu mirisa. Brtvi mirise i bez zaporne vode, sifonski umetak može se izvaditi i očistiti.</t>
  </si>
  <si>
    <t>1.1.28.</t>
  </si>
  <si>
    <t>m</t>
  </si>
  <si>
    <t>DN50</t>
  </si>
  <si>
    <t>DN125</t>
  </si>
  <si>
    <t>PVC cijevi za kondenzat</t>
  </si>
  <si>
    <t>Ø32</t>
  </si>
  <si>
    <t>Predizolirane bakrene cijevi</t>
  </si>
  <si>
    <t xml:space="preserve">Ø   12,7 </t>
  </si>
  <si>
    <t>m²</t>
  </si>
  <si>
    <t>DN15</t>
  </si>
  <si>
    <t>DN20</t>
  </si>
  <si>
    <t>DN25</t>
  </si>
  <si>
    <t>DN32</t>
  </si>
  <si>
    <t>Sitno-potrošni materijal</t>
  </si>
  <si>
    <t>Dobava i ugradnja pratećeg i potrošnog materijal za montažu navedene opreme do pune funkcionalnosti. Stavka uključuje manje prateće građevinske radove kao što su izrada potrebnih proboja kroz zidove do ∅50mm osim protupožarnih sa atestima i dovođenjem zidova u prvobitno stanje. Stavka uključuje kompletan ovjes za polaganje navedene opreme i cijevi (obujmice, šine, navojne šipke, matice, tiple, podloške, rezne šajbe, boreri, plinovi za zavarivanje, srebro za zavarivanje...)</t>
  </si>
  <si>
    <t>komplet</t>
  </si>
  <si>
    <t>Tlačna proba i propuhivanje dušikom</t>
  </si>
  <si>
    <t>Slog automatske regulacije</t>
  </si>
  <si>
    <t>Elektrokomadni i upravljački (EMP+DDC) ormar za regulaciju strojarnice</t>
  </si>
  <si>
    <t>Puštanja u pogon sustava</t>
  </si>
  <si>
    <t>1.2.1.</t>
  </si>
  <si>
    <t>Klima komora KK1</t>
  </si>
  <si>
    <t>1.2.2.</t>
  </si>
  <si>
    <t>Klima komora KK2</t>
  </si>
  <si>
    <t>1.2.3.</t>
  </si>
  <si>
    <t>Odsisni cijevni radijalni ventilator</t>
  </si>
  <si>
    <t>1.2.4.</t>
  </si>
  <si>
    <t>1.2.5.</t>
  </si>
  <si>
    <t>1.2.6.</t>
  </si>
  <si>
    <t>1.2.7.</t>
  </si>
  <si>
    <t>Stropni vrtložni distributer zraka s fiksnim lamelama za ubacivanje zraka. Distributer zraka se sastoji od priključne kutije sa ručnim regulatorom količine zraka smještenim horizontalno, pločom za raspršivanje i umirenje struje zraka, traverzom za pričvršćenje istrujne ploče i kvadratnom istrujnom pločom s fiksnim lamelama. Materijal izrade priključne kutije i istrujne ploče je od valjanih čeličnih profila. Elektrostatski bojena standardno prema RAL 9010. Kompatibilan s PBQ priključnom kutijom.</t>
  </si>
  <si>
    <t>1.2.8.</t>
  </si>
  <si>
    <t>Stropni distributer DEV - Q</t>
  </si>
  <si>
    <t>1.2.9.</t>
  </si>
  <si>
    <t>Protupožarna zaklopka - cilindrična</t>
  </si>
  <si>
    <t>1.2.10.</t>
  </si>
  <si>
    <t>Protupožarna zaklopka - kvadratna</t>
  </si>
  <si>
    <t>1.2.11.</t>
  </si>
  <si>
    <t>Nepovratna zaklopka</t>
  </si>
  <si>
    <t>1.2.12.</t>
  </si>
  <si>
    <t>1.2.13.</t>
  </si>
  <si>
    <t>Odsisni zračni ventil</t>
  </si>
  <si>
    <t>1.2.14.</t>
  </si>
  <si>
    <t>Ventilacijska rešetka</t>
  </si>
  <si>
    <t>1.2.15.</t>
  </si>
  <si>
    <t>1.2.16.</t>
  </si>
  <si>
    <t>Regulator protoka zraka</t>
  </si>
  <si>
    <t>Ø160</t>
  </si>
  <si>
    <t>Ø200</t>
  </si>
  <si>
    <t>1.2.17.</t>
  </si>
  <si>
    <t>Aluminijska prestrujna rešetka za vrata</t>
  </si>
  <si>
    <t>425x225</t>
  </si>
  <si>
    <t>1.2.18.</t>
  </si>
  <si>
    <t>Ventilacijske spiro cijevi</t>
  </si>
  <si>
    <t>Ø100 mm</t>
  </si>
  <si>
    <t>Ø125 mm</t>
  </si>
  <si>
    <t>Ø160 mm</t>
  </si>
  <si>
    <t>Ø200 mm</t>
  </si>
  <si>
    <t>Ø250 mm</t>
  </si>
  <si>
    <t>Ø315 mm</t>
  </si>
  <si>
    <t>1.2.19.</t>
  </si>
  <si>
    <t>Pravokutni ventilacijski kanali</t>
  </si>
  <si>
    <t>kg</t>
  </si>
  <si>
    <t>1.2.20.</t>
  </si>
  <si>
    <t>Izolacija ventilacijskih kanala</t>
  </si>
  <si>
    <t>1.2.21.</t>
  </si>
  <si>
    <t>1.2.22.</t>
  </si>
  <si>
    <t>Ovjesni i sitropotrošni materijal</t>
  </si>
  <si>
    <t>1.2.23.</t>
  </si>
  <si>
    <t>1.2.24.</t>
  </si>
  <si>
    <t>Balansiranje sustava</t>
  </si>
  <si>
    <t>Balansiranje sustava ventilacije, stavka uključuje fino podešavanje i reguliranje ventilacijskog razvoda, dezinfekcija i čišćenje kanala od prašine i prljavštvine.</t>
  </si>
  <si>
    <t>1.2.25.</t>
  </si>
  <si>
    <t>Ispitivanje i mjerenje sustava ventilacije</t>
  </si>
  <si>
    <t>Potrebna mjerenja od strane ovlaštenih institucija, uključivo prikupljanje sve potrebna dokumentacija neophodna za tehnički pregled. Svi potrebni atesti, ispitivanje funkcionalnosti postrojenja i instalacija, ispitivanje mikroklimatskih parametara u zimskom i ljetnom periodu, izvještaji o mjerenje buke u i izvan prostora od relevantnih uređaja i dr.</t>
  </si>
  <si>
    <t>Ventilacija UKUPNO:</t>
  </si>
  <si>
    <t>1.3.1.</t>
  </si>
  <si>
    <t>1.3.2.</t>
  </si>
  <si>
    <t>1.3.3.</t>
  </si>
  <si>
    <t>1.3.4.</t>
  </si>
  <si>
    <t>1.3.5.</t>
  </si>
  <si>
    <t>1.3.6.</t>
  </si>
  <si>
    <t>1.3.7.</t>
  </si>
  <si>
    <t>1.3.8.</t>
  </si>
  <si>
    <t>1.3.9.</t>
  </si>
  <si>
    <t xml:space="preserve">Ovjesni set za ugradnju na krov </t>
  </si>
  <si>
    <t>1.3.10.</t>
  </si>
  <si>
    <t>Solarna tekućina</t>
  </si>
  <si>
    <t>1.3.11.</t>
  </si>
  <si>
    <t>2.</t>
  </si>
  <si>
    <t>2.1.</t>
  </si>
  <si>
    <t>2.2.</t>
  </si>
  <si>
    <t>2.3.</t>
  </si>
  <si>
    <t>2.4.</t>
  </si>
  <si>
    <t>paušal</t>
  </si>
  <si>
    <t>3.</t>
  </si>
  <si>
    <t>3.1.</t>
  </si>
  <si>
    <t>Dizalo</t>
  </si>
  <si>
    <t>4.</t>
  </si>
  <si>
    <t>4.1.</t>
  </si>
  <si>
    <t>4.2.</t>
  </si>
  <si>
    <t>4.3.</t>
  </si>
  <si>
    <t>4.4.</t>
  </si>
  <si>
    <t>4.5.</t>
  </si>
  <si>
    <t>4.6.</t>
  </si>
  <si>
    <t>4.7.</t>
  </si>
  <si>
    <t>4.8.</t>
  </si>
  <si>
    <t>4.9.</t>
  </si>
  <si>
    <t>4.10.</t>
  </si>
  <si>
    <t>5.</t>
  </si>
  <si>
    <t>5.1.</t>
  </si>
  <si>
    <t>VODOVOD</t>
  </si>
  <si>
    <t>5.2.</t>
  </si>
  <si>
    <t>5.3.</t>
  </si>
  <si>
    <t>SANITARNI UREĐAJI</t>
  </si>
  <si>
    <t>DN110</t>
  </si>
  <si>
    <t>DN75</t>
  </si>
  <si>
    <t>DN40</t>
  </si>
  <si>
    <t>Vodovodna PPR cijevi SDR 11</t>
  </si>
  <si>
    <t>Metalne cijevi od pocinčanog čelika</t>
  </si>
  <si>
    <t>Mjedeni protočni ventili sa ugradbenom kapom na navoj</t>
  </si>
  <si>
    <t>Dobava, donos i ugradba mjedenog protočnog ventila sa ugradbenom kapom na navoj. Obračun po komadu komplet ugrađenog ventila sa kapom.</t>
  </si>
  <si>
    <t>Kutni ventili za montažu ispod sanitarnih jedinica</t>
  </si>
  <si>
    <t>Dobava, prijenos i ugradba kutnih ventila za montažu ispod sanitarnih jedinica (UMIVAONIK-2, WC-1, PISOAR-1). Obračun po komadu ugrađenog ventila sa rozetom. Obračun po komadu ugrađenog ventila.</t>
  </si>
  <si>
    <t>Ispitivanje instalacija</t>
  </si>
  <si>
    <t>Obračun po kompletu ispitane instalacije.</t>
  </si>
  <si>
    <t xml:space="preserve"> FF komadi</t>
  </si>
  <si>
    <t>Obračun po komadu komplet izvedenog komada.</t>
  </si>
  <si>
    <t>Unutarnji hidrantski ormarić s opremom</t>
  </si>
  <si>
    <t>Dobava, donos i ugradba unutarnjeg hidranta sa ormarićem i crijeva 25 m, ventilom i mlaznicom.</t>
  </si>
  <si>
    <t>Obračun po komadu ugrađenog hidranskog ormarića sa svom opremom.</t>
  </si>
  <si>
    <t>Armatura u vodomjernom oknu</t>
  </si>
  <si>
    <t>ZOPT DN100</t>
  </si>
  <si>
    <t>Smjesa za potrebe ispune mjesta prodora vodovodnih cijevi na prolazu kroz požarne sektore</t>
  </si>
  <si>
    <t>Obračun po komadu izvedenih prodora. DV F=90.</t>
  </si>
  <si>
    <t>VODOVOD UKUPNO:</t>
  </si>
  <si>
    <t xml:space="preserve">PVC kanalizacijske cijevi </t>
  </si>
  <si>
    <t>Ø 200 mm</t>
  </si>
  <si>
    <t>Ø 160 mm</t>
  </si>
  <si>
    <t>Ø 125 mm</t>
  </si>
  <si>
    <t>Ø 110 mm</t>
  </si>
  <si>
    <t>PVC  kanalizacijskih cijevi za izvedbu horizontalne odvodnje unutar objekta</t>
  </si>
  <si>
    <t>Kanalizacijskih cijevi – samogasive niskošumne</t>
  </si>
  <si>
    <t>DN160</t>
  </si>
  <si>
    <t>Materijal za pričvršćenje i zavješenje cijevi kanalizacije</t>
  </si>
  <si>
    <t>Dobava, prijenos i ugradba materijala za pričvršćenje i zavješenje cijevi kanalizacije, obujmice, vijci, matice i dr.</t>
  </si>
  <si>
    <t>Obračun po kompletu komplet ugrađenog materijala sa svom opremom.</t>
  </si>
  <si>
    <t>Revizijski fazoni</t>
  </si>
  <si>
    <t>Dobava, prijenos i ugradba revizijskih fazona – PVC cijevi za izvedbu podstropne odvodnje te revizije na vertikalama. Obračun se vrši po komadu kompletno montirane, ugrađene i ispitane revizije zajedno sa svim spojnim i pomoćnim materijalom.</t>
  </si>
  <si>
    <t>Fazonski komadi za prolaz instalacija odvodnje kroz beton</t>
  </si>
  <si>
    <t>Dobava, prijenos i ugradba odgovarajućih fazonskih komada za prolaz instalacija odvodnje kroz beton. Cijevi ugraditi u betonske zidove na mjestima ulaza cijevi u objekt, te na mjestima prolaza cijevi kroz grede. Cijevi nakon montaže instalacije popuniti.</t>
  </si>
  <si>
    <t>Mesingane poniklanih vratašca u prizemlju kanalskih vertikala</t>
  </si>
  <si>
    <t>Dobava, prijenos i ugradba mesinganih poniklanih vratašca u prizemlju kanalskih vertikala. Sva vratašca su montirana na poniklanim usidrenim okvirima vel. 25x30 cm.</t>
  </si>
  <si>
    <t>Obračun sve kompletno po komadu montiranih vratašca zajedno sa bravicom</t>
  </si>
  <si>
    <t>Ispitivanje kanalizacije</t>
  </si>
  <si>
    <t xml:space="preserve">Obračun po kompletu ispitane kanalizacije. </t>
  </si>
  <si>
    <t>Brtvljenje kroz požarne sektore</t>
  </si>
  <si>
    <t>Podni sifon</t>
  </si>
  <si>
    <t>Dobava, donos i ugradba podnog sifona.</t>
  </si>
  <si>
    <t>Kanalizacijsko PEHD montažno kontrolno okno</t>
  </si>
  <si>
    <t>Dobava i montaža WC školjke</t>
  </si>
  <si>
    <t>Dobava, prijenos i montaža kompletnog umivaonika</t>
  </si>
  <si>
    <t>Dobava, prijenos i ugradba pisoara</t>
  </si>
  <si>
    <t>SANITARNI UREĐAJI UKUPNO:</t>
  </si>
  <si>
    <t>INVESTITOR:</t>
  </si>
  <si>
    <t>NAZIV GRAĐEVINE:</t>
  </si>
  <si>
    <t>LOKACIJA:</t>
  </si>
  <si>
    <t>UGOVOR BR</t>
  </si>
  <si>
    <t>RAZINA RAZRADE</t>
  </si>
  <si>
    <t>TROŠKOVNIK</t>
  </si>
  <si>
    <t>STRUKOVNA ODREDNICA PROJEKTA</t>
  </si>
  <si>
    <t>ARHITEKTONSKI PROJEKT</t>
  </si>
  <si>
    <t>GRAĐEVINSKI PROJEKT</t>
  </si>
  <si>
    <t>STROJARSKI PROJEKT</t>
  </si>
  <si>
    <t>ELEKTROTEHNIČKI PROJEKT</t>
  </si>
  <si>
    <t>ZAJEDNIČKA OZNAKA PROJEKTA</t>
  </si>
  <si>
    <t>BROJ PROJEKTA</t>
  </si>
  <si>
    <t>BROJ I NAZIV MAPE</t>
  </si>
  <si>
    <t>BROJ REVIZIJE</t>
  </si>
  <si>
    <t>GLAVNI PROJEKTANT</t>
  </si>
  <si>
    <t>Petrica Balija dipl.ing.arh.</t>
  </si>
  <si>
    <t>PROJEKTANT</t>
  </si>
  <si>
    <t>Krunoslav Bilić, mag.ing.građ.</t>
  </si>
  <si>
    <t>Cvijeto Ruso, dipl.ing.stroj.</t>
  </si>
  <si>
    <t>Ivan Glavor, mag.ing.el.</t>
  </si>
  <si>
    <t xml:space="preserve">SURADNICI </t>
  </si>
  <si>
    <t>Dalia Đuratović dipl.ing.arh.</t>
  </si>
  <si>
    <t>IZRADA</t>
  </si>
  <si>
    <t>TRAMES D.O.O., ŠIPČINE 2, 20000 DUBROVNIK</t>
  </si>
  <si>
    <t>OIB_80480322314</t>
  </si>
  <si>
    <t>MARKO BALIJA, dipl. ing.</t>
  </si>
  <si>
    <t>MJESTO I DATUM IZRADE</t>
  </si>
  <si>
    <t xml:space="preserve">TRAMES d.o.o. za građenje, savjetovanje i usluge | Sjedište: Šipčine 2, 20 000 Dubrovnik
Tel: +385 (0)20 641 400 | Fax: +385 (0)20 641 433 | E-mail: info@trames.hr | www.trames.hr | OIB: 80480322314 | IBAN: HR 1724020061100854565                                                                                                                       MBS: 060374031 | Trgovački sud u Splitu, Stalna služba u Dubrovniku | Direktor: Marko Balija | Temeljni kapital: 20.000.000,00 kn
</t>
  </si>
  <si>
    <t>TROŠKOVNIK GRAĐEVINSKO OBRTNIČKIH RADOVA</t>
  </si>
  <si>
    <t>R.br. st.</t>
  </si>
  <si>
    <t>Opis stavke</t>
  </si>
  <si>
    <t>Jed. mjere.</t>
  </si>
  <si>
    <t>Količina</t>
  </si>
  <si>
    <t>Jed. cijena</t>
  </si>
  <si>
    <t>Ukupno</t>
  </si>
  <si>
    <t>PRIPREMNI RADOVI</t>
  </si>
  <si>
    <t xml:space="preserve"> </t>
  </si>
  <si>
    <r>
      <t>m</t>
    </r>
    <r>
      <rPr>
        <vertAlign val="superscript"/>
        <sz val="10"/>
        <rFont val="Calibri"/>
        <family val="2"/>
      </rPr>
      <t>2</t>
    </r>
  </si>
  <si>
    <t>1.5.</t>
  </si>
  <si>
    <t>ZEMLJANI RADOVI</t>
  </si>
  <si>
    <r>
      <t>m</t>
    </r>
    <r>
      <rPr>
        <vertAlign val="superscript"/>
        <sz val="10"/>
        <rFont val="Calibri"/>
        <family val="2"/>
      </rPr>
      <t>3</t>
    </r>
  </si>
  <si>
    <t>BETONSKI I ARMIRANOBETONSKI RADOVI</t>
  </si>
  <si>
    <t>3.2.</t>
  </si>
  <si>
    <t>3.3.</t>
  </si>
  <si>
    <t>3.4.</t>
  </si>
  <si>
    <t>3.5.</t>
  </si>
  <si>
    <t>3.6.</t>
  </si>
  <si>
    <t>3.7.</t>
  </si>
  <si>
    <t>3.8.</t>
  </si>
  <si>
    <t>3.9.</t>
  </si>
  <si>
    <t>3.10.</t>
  </si>
  <si>
    <t>Dobava, doprema i ugradnja  čelika za armiranje.</t>
  </si>
  <si>
    <t>3.11.</t>
  </si>
  <si>
    <t>ZIDARSKI I IZOLATERSKI RADOVI</t>
  </si>
  <si>
    <t>Obračun po m2 izvedene podloge.</t>
  </si>
  <si>
    <t>Obračun po m2 izvedene izolacije</t>
  </si>
  <si>
    <t>4.11.</t>
  </si>
  <si>
    <t>4.12.</t>
  </si>
  <si>
    <t>4.13.</t>
  </si>
  <si>
    <t>4.14.</t>
  </si>
  <si>
    <t>KROVOPOKRIVAČKI RADOVI</t>
  </si>
  <si>
    <t>Sve čelične konstrukcije se zaštićuju po slijedećoj recepturi:</t>
  </si>
  <si>
    <t xml:space="preserve">Korozivna zaštita izvesti će se prema HRN EN ISO 12944 ili jednakovrijedna – „Paints and varnishes – Corrosion protection of steel structrues by protective paint systems“. Čistoća podloge čelične konstrukcije u vrijeme premazivanja treba biti u skladu sa normom HRN EN ISO 8501-1 ili jednakovrijedna. Podloga čeličnog profila koji se premazuje treba biti kompatibilna s premazom primijenjenim u skladu s normom HRN EN ISO 8503-2 ili jednakovrijednom. 
Za trajnost antikorozivne zaštite nosive čelične konstrukcije propisuje se zahtjev prema HRN EN ISO 12944-1:1998 ili jednakovrijedan (High durability – more than 15 years).
Zahtjevana razina zaštite je "C2" za zaštićene unutarnje čelične elemente, te „C3" za zaštićene vanjske elemente, prema tablici 1 HRN EN ISO 12944-2:1998 ili jednakovrijedan.
Bojanje će se izvesti prema uputama proizvođača odabranog sustava u radionici, uz obavezne popravke oštećenih dijelova i na mjestima vijčanih nastavaka nakon montaže.
Svu oštećenu antikorozivnu zaštitu potrebno je adekvatno sanirati, korištenjem prikladnih metoda i materijala za tu namjenu.
Za nosive metalne konstrukcije je potrebno pribaviti atest za montiranu konstrukciju!
Komplenta čelična konstrukcija je kvalitete S235JR!
Sve izvesti u skladu sa Glavnim i Izvedbenim projektom, te radioničkim nacrtima.
Izvođač je dužan prije izvedbe napraviti radioničke nacrte i zajedno sa svim detaljima ishoditi ovjeru istih od projektanta i nadzornog inženjera, a sve mjere je dužan kontrolirati na licu mjesta! 
Revizija radioničkih nacrta od projektanta te ovlaštenog neovisnog revidenta u skladu sa "Pravilnikom o kontroli projekata NN 32/14". </t>
  </si>
  <si>
    <t>U cijenu je uključen sav rad i materijal, spojni, brtveni i pričvrsni materijal te potrebnu dodatnu podkonstrukciju.</t>
  </si>
  <si>
    <t>Obračun po m2 postavljenog lima za školu.</t>
  </si>
  <si>
    <t>Dobava i postava drenažne čepaste folije na ravnom krovu sa šljunkom  izrađena od polietilena visoke gustoće (HPDE).</t>
  </si>
  <si>
    <t>Obračun po m2 postavljene čepaste folije.</t>
  </si>
  <si>
    <t xml:space="preserve">Obračun po m3 postavljenog pijeska. </t>
  </si>
  <si>
    <t>5.4.</t>
  </si>
  <si>
    <t>5.5.</t>
  </si>
  <si>
    <t>6.</t>
  </si>
  <si>
    <t>ČELIČNE KONSTRUKCIJE</t>
  </si>
  <si>
    <t>ZAŠTITA ČELIČNIH KONSTRUKCIJA :</t>
  </si>
  <si>
    <t>Svi otvori/opšavi moraju biti ugrađeni da zajedno sa fasadom/krovom čine vodonepropusnu i parapropusnu cjelinu!
Izvođač je dužan prije izrade dostaviti radionički nacrt na uvid i ovjeru projektantu i nadzornom inženjeru, a sve mjere dužan je kontrolirati na licu mjesta!
Stavka treba biti usklađena sa važećim normama/ zakonima/ pravilnicima.
Premazivati dok god estetski ne bude zadovoljavajuće.
Sve ograde moraju zadovoljiti standarde o sigurnosti s aspekta zaštite na radu ali i nosivosti i deformabilnosti na horizontalni pritisak u skladu s HRN EN 1991 ili jednakovrijedna.
Sva staka su "optiwhite". Sve elemente bravarije/stolarije/al. bravarije/protupožarne stolarije izvesti prema shemama.</t>
  </si>
  <si>
    <t>6.1.</t>
  </si>
  <si>
    <t>kom</t>
  </si>
  <si>
    <t>6.2.</t>
  </si>
  <si>
    <t>6.3.</t>
  </si>
  <si>
    <t>7.</t>
  </si>
  <si>
    <t>7.1.</t>
  </si>
  <si>
    <t>Dobava i ugradnja fasadne kontinuirane stijene s vratima i fiksnim dijelovima sa svim spojnim komadima, okovima, potrebnom podkonstrukcijom i ostalim materijalom potrebnim za montažu.</t>
  </si>
  <si>
    <t>7.2.</t>
  </si>
  <si>
    <t>7.3.</t>
  </si>
  <si>
    <t>7.4.</t>
  </si>
  <si>
    <t>7.5.</t>
  </si>
  <si>
    <t>7.6.</t>
  </si>
  <si>
    <t>7.7.</t>
  </si>
  <si>
    <t>7.8.</t>
  </si>
  <si>
    <t>7.9.</t>
  </si>
  <si>
    <t>7.10.</t>
  </si>
  <si>
    <t>7.11.</t>
  </si>
  <si>
    <t>7.12.</t>
  </si>
  <si>
    <t>7.13.</t>
  </si>
  <si>
    <t>7.14.</t>
  </si>
  <si>
    <t>7.15.</t>
  </si>
  <si>
    <t>Dobava i ugradnja prozora sa svim spojnim komadima, okovima, potrebnom podkonstrukcijom i ostalim materijalom potrebnim za montažu.</t>
  </si>
  <si>
    <t>7.16.</t>
  </si>
  <si>
    <t>7.17.</t>
  </si>
  <si>
    <t>Dobava i ugradnja  ALU vrata sa svim spojnim komadima, okovima i ostalim materijalnom potrebnim za montažu.</t>
  </si>
  <si>
    <t>7.18.</t>
  </si>
  <si>
    <t>8.</t>
  </si>
  <si>
    <t>PROTUPOŽARNA I DIMONEPROPUSNA AL STOLARIJA</t>
  </si>
  <si>
    <t>8.1.</t>
  </si>
  <si>
    <t>8.2.</t>
  </si>
  <si>
    <t>8.3.</t>
  </si>
  <si>
    <t>8.4.</t>
  </si>
  <si>
    <t>8.5.</t>
  </si>
  <si>
    <t>9.</t>
  </si>
  <si>
    <t>STOLARIJA</t>
  </si>
  <si>
    <r>
      <t xml:space="preserve">Napomene:
</t>
    </r>
    <r>
      <rPr>
        <sz val="10"/>
        <rFont val="Calibri"/>
        <family val="2"/>
      </rPr>
      <t>Jediničnom cijenom obuhvatiti izradu radioničkog nacrta, sav rad i materijal (kako glavni tako i pomoćni), spojna i pričvrsna sredstva, te potreban propisani okov!
Osigurati vodonepropusnosti i paropropusnosti ugrađene stolarije!
Izvođač je dužan prije izrade dostaviti radionički nacrt na uvid i ovjeru projektantu i nadzornom inženjeru, a sve mjere dužan je kontrolirati na licu mjesta!
Obračun po komadu ugrađene stolarije dovedene do pune i trajne funkcionalnosti sa garancijom!
Sve stavke trebaju biti u skladu sa važećim zakonima, normama i pravilnicima RH!
Sve izvesti u skladu s Glavnim projektom!
U slučaju promjene detalja treba poštivati svijetle dimenzije otvora i sukladno tome uskladiti zidarske otvore!
Sve elemente bravarije/stolarije/al. bravarije/protupožarne stolarije izvesti prema shemama.
IZVOĐAČ JE DUŽAN PRIJE IZVEDBE NAPRAVITI RADIONIČKE NACRTE I ZAJEDNO SA SVIM DETALJIMA ISHODITI OVJERU ISTIH OD GLAVNOG PROJEKTANTA, A SVE MJERE JE DUŽAN KONTROLIRATI NA LICU MJESTA!</t>
    </r>
  </si>
  <si>
    <t>9.1.</t>
  </si>
  <si>
    <t>9.2.</t>
  </si>
  <si>
    <t>Dobava i ugradnja jednokrilnih zaokretnih vrata, sa svim spojnim komadima, okovima i ostalim materijalom potrebnim za montažu.</t>
  </si>
  <si>
    <t>9.3.</t>
  </si>
  <si>
    <t>9.4.</t>
  </si>
  <si>
    <t>9.5.</t>
  </si>
  <si>
    <t>9.6.</t>
  </si>
  <si>
    <t>9.7.</t>
  </si>
  <si>
    <t>10.</t>
  </si>
  <si>
    <t>GIPSKARTONSKI RADOVI</t>
  </si>
  <si>
    <t>10.1.</t>
  </si>
  <si>
    <r>
      <t>m</t>
    </r>
    <r>
      <rPr>
        <sz val="10"/>
        <rFont val="Calibri"/>
        <family val="2"/>
      </rPr>
      <t>²</t>
    </r>
  </si>
  <si>
    <t>10.2.</t>
  </si>
  <si>
    <t>10.3.</t>
  </si>
  <si>
    <r>
      <t>Obračun po m</t>
    </r>
    <r>
      <rPr>
        <vertAlign val="superscript"/>
        <sz val="10"/>
        <rFont val="Calibri"/>
        <family val="2"/>
        <scheme val="minor"/>
      </rPr>
      <t>2</t>
    </r>
    <r>
      <rPr>
        <sz val="10"/>
        <rFont val="Calibri"/>
        <family val="2"/>
        <scheme val="minor"/>
      </rPr>
      <t xml:space="preserve"> izvedenih zidova od običnih gips kartonskih ploča.</t>
    </r>
  </si>
  <si>
    <t>10.4.</t>
  </si>
  <si>
    <t>11.</t>
  </si>
  <si>
    <t>SOBOSLIKARSKI RADOVI</t>
  </si>
  <si>
    <r>
      <rPr>
        <b/>
        <sz val="10"/>
        <rFont val="Calibri"/>
        <family val="2"/>
      </rPr>
      <t>Napomene:</t>
    </r>
    <r>
      <rPr>
        <sz val="10"/>
        <rFont val="Calibri"/>
        <family val="2"/>
      </rPr>
      <t xml:space="preserve">
U jediničnu cijenu uključiti sav potreban rad i materijal, kako glavni tako i pomoćni, te svu potrebnu skelu.
Sve izvedene površine moraju biti ravne i vertikalne, gdje je potrebno horizontalne, kose ili oble, a profili i kutevi moraju biti sa oštrim ivicama ili prema predviđenom obliku!
Obračun po m2 zidova/stropova, dovedenih do pune funkcionalnosti, te estetski zadovoljavajućeg izgleda!</t>
    </r>
  </si>
  <si>
    <t>11.1.</t>
  </si>
  <si>
    <t>11.2.</t>
  </si>
  <si>
    <t>Obračun po m2 obojane površine</t>
  </si>
  <si>
    <t>11.3.</t>
  </si>
  <si>
    <t>11.4.</t>
  </si>
  <si>
    <t>12.</t>
  </si>
  <si>
    <t>KERAMIČARSKI I PODOPOLAGAČKI RADOVI</t>
  </si>
  <si>
    <t>12.1.</t>
  </si>
  <si>
    <t>12.2.</t>
  </si>
  <si>
    <t>12.3.</t>
  </si>
  <si>
    <t>12.4.</t>
  </si>
  <si>
    <t>12.5.</t>
  </si>
  <si>
    <t>12.7.</t>
  </si>
  <si>
    <t>12.8.</t>
  </si>
  <si>
    <t>13.</t>
  </si>
  <si>
    <t>1.6.</t>
  </si>
  <si>
    <t>2.5.</t>
  </si>
  <si>
    <t>2.6.</t>
  </si>
  <si>
    <t>14.</t>
  </si>
  <si>
    <t>15.</t>
  </si>
  <si>
    <t>ORMAR</t>
  </si>
  <si>
    <t>AGREGAT</t>
  </si>
  <si>
    <t>kompl.</t>
  </si>
  <si>
    <t>Cs25</t>
  </si>
  <si>
    <t>GROMOBRANSKA INSTALACIJA</t>
  </si>
  <si>
    <t>GROMOBRANSKA INSTALACIJA UKUPNO:</t>
  </si>
  <si>
    <t>m3</t>
  </si>
  <si>
    <t>m2</t>
  </si>
  <si>
    <t>15</t>
  </si>
  <si>
    <t>Ispitivanje sustava od ovlaštene organizacije i izdavanje uvjerenja o ispravnosti sustava</t>
  </si>
  <si>
    <t xml:space="preserve">Elektroprihvatnik za odimljavanje </t>
  </si>
  <si>
    <t>Metalni prihvat za elektroprihvatnik za odimljavanje</t>
  </si>
  <si>
    <t>7.19.</t>
  </si>
  <si>
    <t>7.20.</t>
  </si>
  <si>
    <t>7.21.</t>
  </si>
  <si>
    <t>7.22.</t>
  </si>
  <si>
    <t>PRIPREMNI RADOVI UKUPNO</t>
  </si>
  <si>
    <t>ZEMLJANI RADOVI UKUPNO</t>
  </si>
  <si>
    <t>BETONSKI I ARMIRANOBETONSKI RADOVI UKUPNO</t>
  </si>
  <si>
    <t>ZIDARSKI I IZOLATERSKI RADOVI ZA UKUPNO</t>
  </si>
  <si>
    <t>KROVOPOKRIVAČKI RADOVI ZA UKUPNO</t>
  </si>
  <si>
    <t>ČELIČNE KONSTRUKCIJE UKUPNO</t>
  </si>
  <si>
    <t>BRAVARSKI RADOVI UKUPNO</t>
  </si>
  <si>
    <t>PROTUPOŽARNA I DIMONEPROPUSNA AL STOLARIJA UKUPNO</t>
  </si>
  <si>
    <t>STOLARIJA UKUPNO</t>
  </si>
  <si>
    <t>GIPSKARTONSKI RADOVI UKUPNO</t>
  </si>
  <si>
    <t>SOBOSLIKARSKI RADOVI UKUPNO</t>
  </si>
  <si>
    <t>KERAMIČARSKI I PODOPOLAGAČKI RADOVI UKUPNO</t>
  </si>
  <si>
    <t>DOKUMENTACIJA I ISPITIVANJE</t>
  </si>
  <si>
    <t>VATRODOJAVA</t>
  </si>
  <si>
    <t>7.23.</t>
  </si>
  <si>
    <t xml:space="preserve">Obračun po m2 postavljene membrane. </t>
  </si>
  <si>
    <t>3.12.</t>
  </si>
  <si>
    <t>4.15.</t>
  </si>
  <si>
    <t>7.24.</t>
  </si>
  <si>
    <t>135 mm (kom 12)
uronski osjetnik tlaka s LED displayom (0-10 bar; IP65)+ 2 x ST12 (kom 12)
Troputni regulacijski ventil (navojni spoj) DN 40,kvs25 (kom 10)
Troputni regulacijski ventil (navojni spoj)DN 25,kvs4 (kom 2)
Holender spojnica DN40 (kom 30)
Holender spojnica DN25 (kom 6)
Elektromotorni pogon ventila 24V, 0-10V, 300N (kom 12)</t>
  </si>
  <si>
    <t>BETONSKI I ARMIRAČKI RADOVI</t>
  </si>
  <si>
    <t>OBORINSKA ODVODNJA</t>
  </si>
  <si>
    <t>OSTALI RADOVI</t>
  </si>
  <si>
    <t>Obračun po m1 komplet dobavljene, ugrađene i ispitane cijevi na tlak od 10 bar-a sa fazonskim komadima. Sav ugrađeni materijal i pribor mora imati odgovarajuće ateste, a ugradnja se mora izvoditi isključivo po uputstvu proizvođača.</t>
  </si>
  <si>
    <t>Dobava, prijenos i montaža kompletnog umivaonika koji se sastoji od:
-keramičkog umivaonika I klase, s poniklanim samočistećim sifonom s ispustom d32 mm, s vijcima za učvršćenje keramike i svim potrebnim pričvrsnim priborom i spojnim materijalom;
-montažnog instalacijskog elementa za umivaonik visine ugradnje 112 cm. Instalacijski element samonosiv za ugradnju u suhomontažnu zidnu ili predzidnu konstrukciju obloženu gipskartonskim pločama, komplet s odvodnim koljenom d50 mm i sifonskom brtvom 44/32 mm, pločom s armaturnim priključcima ½" s uključenom zvučnom izolacijom, vijcima za učvršćenje keramike i svim potrebnim pričvrsnim priborom i spojnim materijalom;
-stojeće elektronske senzorske armature za umivaonik, protuvandalska izvedba s grupnim mrežnim napajanjem, s prethodno podesivim mehaničkim miješanjem TV+HV, perlatorom s ograničenjem protoka vode, dva gibljiva crijeva</t>
  </si>
  <si>
    <t>R⅜" za priključak vode sa sitima protiv nečistoća i nepovratnim ventilima. Prema odabiru investitora
- 2 kutna ventila DN15 spojenim na dovod vode;</t>
  </si>
  <si>
    <t>m³</t>
  </si>
  <si>
    <t>Planiranje dna jarka</t>
  </si>
  <si>
    <t>Izrada posteljice</t>
  </si>
  <si>
    <t>Zatrpavanje jarka - obloga cjevovoda</t>
  </si>
  <si>
    <t>Zatrpavanje preostalog dijela jarka</t>
  </si>
  <si>
    <t>Utovar i odvoz materijala</t>
  </si>
  <si>
    <t>Utovar i odvoz preostalog materijala iz iskopa rova i okana na deponiju. U cijenu je uračunat utovar i odvoz materijala na deponiju koju osigurava izvođač radova, prijevoz i istovar na deponiji s razastiranjem.</t>
  </si>
  <si>
    <t>Obračun po m3 odvezenog materijala u sraslom stanju.</t>
  </si>
  <si>
    <t>ZEMLJANI RADOVI UKUPNO:</t>
  </si>
  <si>
    <t>Izrada betonske podloge ispod okana i slivnika betonom C 12/15, debljine 10 cm za okna, 20 cm za slivnike i 15 cm za separator. Gornju površinu je potrebno poravnati pod letvu. Sraslo ili nasuto tlo ispod RO mora biti sabijeno do modula stišljivosti Ms ≥ 30 MN/m2 mjereno kružnom pločom ∅ 300 mm, ili mjerenom stupanju zbijenosti Sz ≥ 95% u odnosu na standardni Proctorov postupak. U cijenu uključiti sav rad i materijal potreban do potpunog dovršenja stavke. Radovi se izvode prema OTU II. 3-05.2.1.
Obračun po m3 ugrađenog betona.</t>
  </si>
  <si>
    <t>Revizijska okna</t>
  </si>
  <si>
    <t>Zaštita cijevi kod križanja</t>
  </si>
  <si>
    <t>Stavka obuhvaća zaštitu komunalnih instalacija i ostalih priključaka, kao što su podzemni vodovi električne energije, plinovodi, telefonski vodovi, toplovodi, vodovodi, kanalizacija i drugo, koji su sastavni dio buduće prometnice, ili koji tijekom gradnje prometnice mogu biti ugrožene. Zaštitu instalacija i ostalih priključaka obavezno obaviti u prisustvu predstavnika nadležnih komunalnih tvrtki.
Oblaganje cijevi betonom kod križanja cijevi sa ostalim instalacijama u betonski zaštitni blok 1.5 m na svaku stranu od križanja ili na cijelom potezu kod paralelnog vođenja trase kada je udaljenost između cijevi manja od dozvoljenih projektom. Betoniranje cijevi betonom C 12/15 debljine 10 cm iznad tjemena cijevi, položaja i dimenzija prema nacrtima. U stavku uključen ručni iskop rova s mogućim razupiranjem te sav potreban alat, materijal i rad za zaštitu postojećih instalacija, nabava, doprema, postavljanje i</t>
  </si>
  <si>
    <t>skidanje oplate i sav rad do potpune gotovosti oblaganja cijevi.</t>
  </si>
  <si>
    <t>Obračun po kompletu zaštite instalacije.</t>
  </si>
  <si>
    <t>Brtvljenje priključaka cijevi</t>
  </si>
  <si>
    <t>Cementna glazura okana</t>
  </si>
  <si>
    <t>Izrada cementne glazure 1:2 na unutarnjim plohama okana, u sloju debljine 2 cm. Prije izrade glazure potrebno je očistiti betonske površine, odstraniti sve nečistoće čeličnim četkama te površinu betona politi vodom.
Obračun po m2 izvedene površine.</t>
  </si>
  <si>
    <t>BETONSKI I ARMIRAČKI RADOVI UKUPNO:</t>
  </si>
  <si>
    <t>Upozoravajuća traka</t>
  </si>
  <si>
    <t>Nabava i dobava, ugradnja upozoravajuće trake. PVC traku treba ugraditi s natpisom "KANALIZACIJA" nakon postavljanja zaštitnog pijeska. Trake za označavanje (signalne), posebno su važne u urbanim područjima, a polažu se u rov iznad tjemena cijevi (≈ 0,5 m iznad tjemena) te tako signaliziraju položaj i upozoravaju kako bi se kod naknadnih prekopa izbjeglo oštećenje cjevovoda. Stavka uključuje sav potreban materijal i rad.</t>
  </si>
  <si>
    <t>Obračun po m' ugrađene trake.</t>
  </si>
  <si>
    <t>Obračun po m' postavljenih kanalica.</t>
  </si>
  <si>
    <t>Ispitivanje vodonepropusnosti</t>
  </si>
  <si>
    <t>Obračun po m' ispitanog cjevovoda.</t>
  </si>
  <si>
    <t>Obračun po komadu ugrađenog separatora.</t>
  </si>
  <si>
    <t>OBORINSKA ODVODNJA UKUPNO:</t>
  </si>
  <si>
    <t>Razupiranje rova</t>
  </si>
  <si>
    <t>Obračun po m' razupore.</t>
  </si>
  <si>
    <t>Obračun po m' ugrađene ograde.</t>
  </si>
  <si>
    <t>OSTALI RADOVI UKUPNO:</t>
  </si>
  <si>
    <t>Obračun po kompletu.</t>
  </si>
  <si>
    <t>Obračun po m2 uklonjene površine.</t>
  </si>
  <si>
    <t>Obračun po m3 uklonjenog zida.</t>
  </si>
  <si>
    <t>2.7.</t>
  </si>
  <si>
    <t>Porobeton d=20cm</t>
  </si>
  <si>
    <t>Nabava i doprema keramike</t>
  </si>
  <si>
    <t>Ugradnja keramike, uključivo sve repromaterijale</t>
  </si>
  <si>
    <t>Ugradnja kamenih ploča, uključivo sve repromaterijale</t>
  </si>
  <si>
    <t xml:space="preserve">AB stubište </t>
  </si>
  <si>
    <t>Stup kvadratnog presjeka 30/80 cm</t>
  </si>
  <si>
    <r>
      <t>Obračun po m</t>
    </r>
    <r>
      <rPr>
        <sz val="10"/>
        <rFont val="Calibri"/>
        <family val="2"/>
        <charset val="238"/>
      </rPr>
      <t>²</t>
    </r>
    <r>
      <rPr>
        <sz val="10"/>
        <rFont val="Calibri"/>
        <family val="2"/>
        <scheme val="minor"/>
      </rPr>
      <t xml:space="preserve"> postavljenog betona.</t>
    </r>
  </si>
  <si>
    <t>Dobava i ugradnja betona u padu na krovu debljine 3-8 cm. Svi koeficijenti u cijeni. U cijenu uključeno sve komplet, svi transporti betona, svi materijali, strojevi i radovi. Obračun po m² ugrađenog betona.</t>
  </si>
  <si>
    <t>d= 5 cm</t>
  </si>
  <si>
    <t>d= 6 cm</t>
  </si>
  <si>
    <t>d= 8 cm</t>
  </si>
  <si>
    <t>Nabava i doprema kamenih ploča d= 2 cm.</t>
  </si>
  <si>
    <t>1.	NAPOMENE UZ TROŠKOVNIK</t>
  </si>
  <si>
    <t>Dostavom ponude po ovom troškovniku smatra se da je ponuditelj upoznat sa svim okolnostima i specifičnostima kao i otežanim uvjetima koji mogu nastati prilikom izvođenja radova te je iste uzeo u obzir prilikom izrade ponude po ovom troškovniku.</t>
  </si>
  <si>
    <t>Ukoliko ponuditelj smatra da nešto nije jasno i/ili neispravno u projektno-tehničkoj dokumentaciji i/ili troškovniku, tada je ponuditelj dužan kroz postupak javne nabave zatražiti pojašnjenje/dopunu/izmjenu. Podnošenjem ponude ponuditelj potvrđuje da je sveukupna projektno-tehnička dokumentacija i troškovnik ispravan i jasan te da na temelju iste može izvesti sve predviđene i potrebne radove.</t>
  </si>
  <si>
    <t xml:space="preserve">Troškovnik mora biti popunjen na izvornom predlošku bez mijenjanja, ispravljanja i prepisivanja izvornog teksta. Pod izvornim predloškom/troškovnikom podrazumijeva se troškovnik koji uključuje i sve izmjene i dopune koje su, ukoliko ih je bilo u postupku javne nabave do zaključenja ugovora. </t>
  </si>
  <si>
    <t>Ponuditelj je dužan ponuditi cjelokupni predmet nabave koji čini predmet nabave. Ponuditelj mora ispuniti sve stavke opisane u troškovniku. Jedinične cijene svake stavke troškovnika i ukupna cijena, moraju biti zaokružene na dvije decimale. Ako ponuditelj promijeni tekst ili količine navedene u obrascu troškovnika, smatrat će se da je takav troškovnik nepotpun i nevažeći te će takva ponuda biti odbijena.</t>
  </si>
  <si>
    <t>U slučaju kada ponuditelj za pojedinu stavku nudi jednakovrijedan proizvod, tada taj nuđeni proizvod odgovarajuće upisuje u tablicu uz navođenje svih zahtjeva definiranih tehničkim specifikacijama, i navođenje naziva dokaza na temelju kojih će Naručitelj ocijeniti jednakovrijednost s traženim.</t>
  </si>
  <si>
    <t>U svakoj stavci troškovnika i/ili projektno-tehničke dokumentacije gdje je navedena određena tehnička specifikacija i/ili norma smatra se da je ista popraćena sa izrazom „ili jednakovrijedno“ neovisno da li je izričito napisan izraz „jednakovrijedno“ u samoj stavci, a sve sukladno članku 209. i 210. Zakona o javnoj nabavi.</t>
  </si>
  <si>
    <t>Jednakovrijednost se dokazuje dokumentacijom koja može biti u obliku kataloga i/ili prospekta proizvoda ili njihovih dijelova, ili sličnih dokumenata koji se odnose na proizvod, iz kojeg moraju biti vidljive tražene karakteristike proizvoda koji se nudi kao jednakovrijedan.</t>
  </si>
  <si>
    <t>Iz dostavljene dokumentacije kojom se dokazuje jednakovrijednost mora biti vidljiva usporedba tehničke specifikacije iz troškovnika i ponuđene tehničke specifikacije i/ili norme sa nedvojbenom ocjenom jednakovrijednosti prema kriterijima mjerodavnim za ocjenu jednakovrijednosti navedenim u troškovniku. Mjerodavni kriterij za ocjenu „jednakovrijednosti“ su tehničke specifikacije iz troškovnika i/ili projektno-tehničke dokumentacije i ponuđene tehničke specifikacije/norme iz koje mora biti vidljivo da ponuđena tehnička specifikacija/norma zadovoljava sve uvjete i zahtjeve koji proizlaze iz troškovnika/projektno-tehničke dokumentacije.</t>
  </si>
  <si>
    <t>Ako za vrijeme izvođenja radova ponuditelj nudi jednakovrijedan proizvod potrebno je priložiti za svaku odgovarajuću stavku troškovnika:
-	Tehničke karakteristike tog proizvoda iz kojih mora biti vidljivo sve potrebno kao dokaz da ponuđeni proizvod odgovara tehničkim karakteristikama koje su se tražile tom stavkom troškovnika;
-	Točan navod na koji se proizvod odnosi
-	Točan naziv troškovnika, naziv i broj stavke.</t>
  </si>
  <si>
    <t xml:space="preserve">načinu uređenja (izvor, mjesta priključka), odabiru i razvodu energetskih vodova i električnih instalacija snage (za pogon strojeva i uređaja) i rasvjete do pojedinih trošila, vrste primijenjene zaštite od električnog udara i upute za održavanje i korištenje istih;
-	određivanju vrste i broja strojeva i uređaja s povećanim opasnostima s predviđenim mjerama zaštite u odnosu na njihov smještaj i korištenje;
-	načinu zaštite radnika od pada s visine ili u dubinu;
-	načinu zaštite radnika pri iskopu zemlje, a posebice za rovove, kanale, šahtove, jame i slično;
-	načinu zaštite radnika pri rušenju, odnosno rastavljanju objekata ili nekog njegovoga dijela;
-	određivanju vrste i načina izvođenja – postavljanja skela (projekti s nacrtima i statičkim proračunima);
-	mjerama zaštite od požara te opremi, uređajima i sredstvima za zaštitu od požara na gradilištu;
-	načinu organiziranju pružanja prve pomoći na gradilištu;
-	načinu osiguranja smještaja, prehrane i prijevoza radnika na gradilište i sa gradilišta, ako je to potrebno. </t>
  </si>
  <si>
    <t>B.	Popis opasnih tvari
C.	Popis posebno opasnih poslova
D.	Određivanje mjesta rada na kojima postoji povećana opas¬nost za život i zdravlje radnika, kao i vrste i količine potrebnih osobnih zaštitnih sredstava odnosno zaštitne opreme
E.	Postupke za usklađivanje međudjelovanja svih aktivnosti u neposrednoj blizini gradilišta, također s mogućnošću hitnog isključenja komunalnih vodova u slučaju nužde
F.	Postupke za svaku pojedinu opasnu fazu rada ili faze radova koje se obavljaju istovremeno ili u slijedu jedna iza druge pri čemu je potrebno definirati:
-	tehničke odnosno organizacijske mjere koje je potrebno poduzeti prije početka radova u skladu s načelima zaštite na radu iz članka 13. ovoga Pravilnika o zaštiti na radu na privremenim ili pokretnim gradilištima;
-	minimalno vrijeme koje je potrebno kako bi se radovi mogli obaviti na siguran način;
-	minimalni broj radnika koji u toj fazi moraju sudjelovati;
-	potrebna sredstva rada kao i način provjere njihove ispravnosti prije početka izvođenja faze radova.
G.	Postupak usklađivanja izvođenja radova i dokumentacije sa svim promjenama na gradilištu
H.	Vremenski plan radova – kojim se određuje redoslijed/istovremenost i rokovi za izvršenje
I.	Način organiziranja suradnje i uzajamno izvješćivanja svih izvođača radova i njihovih radničkih predstavnika, koji će zajedno ili jedan za drugim (u slijedu) raditi na istom gradilištu o tijeku, s ciljem sprečavanja ozljeda na radu i zaštite zdravlje radnika
J.	Način organiziranja da na gradilište imaju pristup samo osobe koje su na njemu zaposlene i osobe koje imaju dozvolu ulaska na gradilište
K.	Zajedničke mjere zaštite na radu na gradilištu
L.	Obveza izvođača o međusobnom izvješćivanju o tijeku pojedinačnih faza rada</t>
  </si>
  <si>
    <t>M.	Pravila ponašanja na gradilištu
N.	Popis poslova s procjenom troškova (troškovnikom) uređenja gradilišta i izvođenja zajedničkih mjera za provedbu zaštite na radu na radilištu
O.	Popis isprava, evidencija i uputa iz zaštite na radu, koje se moraju čuvati stalno na gradilištu
P.	Potpis odgovorne osobe za izradu plana izvođenja radova i pečat.</t>
  </si>
  <si>
    <t>Separator masnoća</t>
  </si>
  <si>
    <t>Ø 250 mm</t>
  </si>
  <si>
    <t>m'</t>
  </si>
  <si>
    <t>PRIPREMNI RADOVI UKUPNO:</t>
  </si>
  <si>
    <t>KOLNIČKA KONSTRUKCIJA</t>
  </si>
  <si>
    <t>5.6.</t>
  </si>
  <si>
    <t>5.7.</t>
  </si>
  <si>
    <t>5.8.</t>
  </si>
  <si>
    <t>5.9.</t>
  </si>
  <si>
    <t>5.10.</t>
  </si>
  <si>
    <t>5.11.</t>
  </si>
  <si>
    <t>5.12.</t>
  </si>
  <si>
    <t>VERTIKALNI TRANSPORT</t>
  </si>
  <si>
    <t>VODOVOD I ODVODNJA</t>
  </si>
  <si>
    <t>2.8.</t>
  </si>
  <si>
    <t>2.9.</t>
  </si>
  <si>
    <t>Izrada, dobava, doprema i montaža ograde za zaštitu gradilišta kako bi se radovi mogli obavljati neometano, kao i sve druge zaštitne ograde, skele, prijelaze i vertikalne komunikacije sukladne zaštiti na radu, gospodarski prilaz škole ostaviti funkcionalan. U cijenu uračunati i demontažu ograde nakon završetka radova, te dovođenje terena u izvorno stanje. Svi koeficijenti u cijeni. U cijenu uključeno sve komplet, svi materijali i radovi.</t>
  </si>
  <si>
    <r>
      <t>Napomene:</t>
    </r>
    <r>
      <rPr>
        <sz val="10"/>
        <rFont val="Calibri"/>
        <family val="2"/>
        <scheme val="minor"/>
      </rPr>
      <t xml:space="preserve"> Kod  izvedbe  betonskih  i  armirano-betonskih  radova  treba  se  u  svemu  pridržavati  postojećih  propisa, standarda  i  "Tehničkog propisa za betonske konstrukcije, NN139/09, NN14/10, NN125/10, NN136/12" sa pripadajućim dopunama i normi na koji se isti pozivaju, te projekta konstrukcija (Glavnog i Izvedbenog projekta). Za dijelove građevine ukopane u tlo, posebnu pažnju posvetiti vodonepropusnosti betona uz zadovoljavanje svih kriterija za vodonepropusnost betona prema TBPK. U jediničnu cijenu istih radova uključeno je i testiranje vodonepropusnosti.
Voditi računa o svim detaljima izvedbe oko temeljne kanalizacije i ostalih instalacija. Oplata za betoniranje mora biti kvalitetna, glatka, relativno nova. Pod terminom oplata uključena je sva oprema, alati, potrošni materijal, premazi, elementi za stabilizaciju, brtve, nastavci, sav rad na montaži i demontaži iste, te čišćenje oplate. Prije betoniranja oplatu premazati sredstvom za skidanje oplate. Prilikom betoniranja nije dopušteno stvaranje gnijezda ili segregacije, ukoliko do istih dođe, mjesta nastanka obavezno sanirati i zagladiti. Sve AB konstruktivne elemente betonirati prema planu oplate i armirati prema armaturnim nacrtima, a sve prema Glavnom i Izvedbenom projektu. Nakon skidanja oplate sve eventualne neravnine skinuti i sanirati. </t>
    </r>
    <r>
      <rPr>
        <b/>
        <sz val="10"/>
        <rFont val="Calibri"/>
        <family val="2"/>
        <scheme val="minor"/>
      </rPr>
      <t>Svi radovi, materijali i strojevi za eventualne sanacije uključene u cijenu.  Oplata uključena u cijenu kubika betona. U cijeni betona su svi vertikalni i horizontalni transporti, vibriranje i njega betona.</t>
    </r>
  </si>
  <si>
    <t>Dobava i izvedba armiranog cementnog estriha u slojevima debljina 4-8 cm, preko ranije položene polietilenske folije koja je uključena u cijenu. Gornja površina mora biti izvedena ravna i obrađena tako da se na nju može postaviti finalna podna obloga. Od zidova dilatirati polistirenom 1 cm. Glazuru armirati  s oknima maksimalno 10 x 10 cm ili polipropilenskim vlaknima što je uključeno u jediničnoj cijeni. Obračun po m² ugrađenog betona.</t>
  </si>
  <si>
    <t>Stavka obuhvaća nabavu  armature kvalitete čelika B500B, pregled, čišćenje i razvrstavanje prije izrade, savijanje, sječenje i dopremu na gradilište te postavljanje na mjesto ugradnje.  U cijenu je uključen i sav pomoćni materijal za ugradnju (paljena žica i slično). U stavku nije uključena armatura potpornih zidova.</t>
  </si>
  <si>
    <t>Obračun po kg ugrađenog čelika.</t>
  </si>
  <si>
    <t>Dobava i montaža pijeska (drobljenca)-d=32 mm na krovne plohe, polaže se na čepastu foliju. Debljina 5 cm.</t>
  </si>
  <si>
    <t>6.4.</t>
  </si>
  <si>
    <t>SANITARNE PREGRADE_COMPACT PLOČE</t>
  </si>
  <si>
    <t>9.8.</t>
  </si>
  <si>
    <t>Dobava i ugradnja sanitarne pregrade, sa svim spojnim komadima, okovima i ostalim materijalom potrebnim za montažu.</t>
  </si>
  <si>
    <t>Najam, doprema, montaža i demontaža lake tipske  fasadne skele. Skela mora biti atestirana, svi atesti se moraju  nalaziti na gradilištu. Strogo se zabranjuje upotreba neatestirane skele. Ukoliko skela nije tipska, tada je potrebno izraditi Projekt skele koji mora sadržavati dokaze vertikalne i horizontalne stabilnosti za uporabna opterećenja. Projekt skele se mora nalaziti na gradilištu te biti potpisan od strane ovlaštene osobe.
Skela mora biti uredna, obavezno horizontalno učvršćena za konstrukciju građevine na propisanim mjestima, oslonjena na čvrste podnice, izvedena s propisanim zaštitnim ogradama tj. moraju se zadovoljiti sve propisane mjere zaštite na radu.
Skelu montirati do vrha predviđene građevine, treba ju montirati tako da omogućuje radove do pune visine pročelja građevine. U cijenu uključeno sve komplet, svi materijali i radovi. 
Obračun po m2 zida uz skelu.</t>
  </si>
  <si>
    <t>Obračun po m3.</t>
  </si>
  <si>
    <t>Zatrpavanje materijalom iz iskopa unutar nadtemeljnih zidova povišenog dijela objekta. Stavka uključuje nasipavanje, planiranje  materijala prethodno deponiranog na gradilištu iz iskopa oko temelja i temeljnih greda.
Obračun po m3 izvedenog nasipavanja u ugrađenom stanju.</t>
  </si>
  <si>
    <t>Dobava šljunčanog materijala i nasipanje oko drenažnih cijevi - drenaže temelja. Nasipanje izvesti tako da je oko cijevi krupniji materijal, a tijekom nasipanja paziti da se ne ošteti niti čepasta zaštita toplinske izolacije, niti geotekstil koji je prethodno položen na zemlju i odvaja šljunak od iste. Zatrpavanje drenažnim slojem visine 50 cm.</t>
  </si>
  <si>
    <t>Neposredno oko drenažne cijevi procijedni šljunak granulacije 4/32 mm, a iznad i pored toga procijedni šljunak granulacije 0/4 mm.</t>
  </si>
  <si>
    <t>nasip granulacije 0/4 mm</t>
  </si>
  <si>
    <t>nasip šljunka 4/32 mm</t>
  </si>
  <si>
    <r>
      <t xml:space="preserve">Dobava i ugradnja razdjelnog sloja od geotekstila za tampon, 150-200g/m2 na bazi polipropilena (PP) s preklopom od 10 cm. Obračun prema ugrađenoj površini. </t>
    </r>
    <r>
      <rPr>
        <b/>
        <sz val="10"/>
        <rFont val="Calibri"/>
        <family val="2"/>
      </rPr>
      <t>Oznake: PS1, PS1a, PS2, PP1, PP2, PP3, PP4, K3, K3a, K4.</t>
    </r>
  </si>
  <si>
    <t>Obračun po m2.</t>
  </si>
  <si>
    <t>4.16.</t>
  </si>
  <si>
    <t>Obračun po m2 zida.</t>
  </si>
  <si>
    <t xml:space="preserve">Nabava i doprema keramike </t>
  </si>
  <si>
    <t xml:space="preserve">Toplinski koeficijent za otvore: koeficijent prolaza topline, Uw ≤1,2 (W/m2K)
•	vrsta profila: aluminijski profil s prekinutim toplinskim mostom
•	vrsta ostakljenja: trostruko izo-staklo 
•	vrsta ostakljenja: prema stupnju propuštanja sunčeve energije: g=0,5 (2 x LOW-E premaz)
•	razred zrakopropusnosti: 3
•	zvučna izolacija Rw = 33 dB </t>
  </si>
  <si>
    <t>Pod mora biti protuklizan (R9).</t>
  </si>
  <si>
    <r>
      <rPr>
        <b/>
        <sz val="10"/>
        <rFont val="Calibri"/>
        <family val="2"/>
      </rPr>
      <t>Napomene:</t>
    </r>
    <r>
      <rPr>
        <sz val="10"/>
        <rFont val="Calibri"/>
        <family val="2"/>
      </rPr>
      <t xml:space="preserve">
Prije početka hidroizolacijskih radova podloge se moraju pregledati i činjenično stanje zapisnički ustanoviti u građevinski dnevnik! Svi radovi i materijali pripreme podloge uključen su u cijenu sa svim pomagalima i alatima.
Pri izradi hidroizolacije moraju se, na osnovu pravilno rješenih detalja, efikasno izolirati svi prodori kroz temeljnu ploču, krovove i terase, te uspostaviti vodonepropusne dugotrajne veze sa drugim materijalima i drugim izvedenim građevinskim elementima sa kojima hidroizolacija dolazi u kontakt!
U jediničnu cijenu ulazi sav rad i materijal (kako glavni tako i pomoćni), potrebni alat, čišćenje po završenom radu, te sanacija štete nastale nepažnjom!
Aplikacija izolacije tek po zadovoljavanju glatkoće površine, te zahtjeva vlažnosti podloge.
U cijeni izvedbe hidroizolacije uključeno je i provođenje testiranja vodonepropusnosti u dogovoru s nadzornim inženjerom. U cijenu za međukatne izolacije uključiti i 1cm EPS T + folija-plivajući pod. Uključiti zidarske pripomoći, zatvaranje šliceva nakon štemanja.
</t>
    </r>
  </si>
  <si>
    <t xml:space="preserve">Mehaničke karakteristike:                                                    
vodonepropusnost  60 kPa (HRN EN 1928 ili jednakovrijedno);  -maks.vlačna čvrstoca uzdužna / poprečna: 250 N / 50mm (± 20%), 1200 N / 50mm (± 20%)(HRN EN 12311 - 1 ili jednakovrijedno)
Otpornost tečenju na povišenoj temperaturi ≥120 °C (HRN EN 1110 ili jednakovrijedno);                                                                    
koeficijent otpornosti na prolaz pare μ 1 500000 (HRN EN 1931 ili jednakovrijedno).                                                                            
klasa zapaljivosti D </t>
  </si>
  <si>
    <r>
      <t xml:space="preserve">Karakteristike XPS-a </t>
    </r>
    <r>
      <rPr>
        <b/>
        <sz val="10"/>
        <rFont val="Calibri"/>
        <family val="2"/>
        <charset val="238"/>
        <scheme val="minor"/>
      </rPr>
      <t>d=12 cm</t>
    </r>
    <r>
      <rPr>
        <sz val="10"/>
        <rFont val="Calibri"/>
        <family val="2"/>
        <scheme val="minor"/>
      </rPr>
      <t xml:space="preserve">:                                                   
Toplinskaa provodljivost: λ max.(W/mK)= 0,033                             
Masa: p~(kg/m³)= 25                                                                             
Razred zapaljivosti: min. A2   </t>
    </r>
  </si>
  <si>
    <t>Zatvarač sa kliznom vodilicom i kočnicom, sila zatvaranja veličine EN 2-6 prema EN 1154 ili jednakovrijedno, za vratna krila maksimalne širine 1400mm, podesiva sila i brzina zatvaranja, završni moment, sa ublaživačem otvaranja</t>
  </si>
  <si>
    <t xml:space="preserve">Izrada betonskog holkera na spoju ploča-zid prije izvedbe hidroizolacije. </t>
  </si>
  <si>
    <t>Obračun po m' zida.</t>
  </si>
  <si>
    <t>Dobava, transport, zatrpavanje prostora oko temelja i temeljnih greda materijalom iz pozajmišta - tamponski sloj frakcije 4-32 mm,  debljine 60cm.
Stavka uključuje nasipavanje, planiranje te zbijanje materijalom iz pozajmišta oko temelja i temeljnih greda.
Obračun po m3 izvedenog nasipavanja u zbijenog (ugrađenom) stanju.</t>
  </si>
  <si>
    <r>
      <t xml:space="preserve">drenažna (perforirana) cijev </t>
    </r>
    <r>
      <rPr>
        <sz val="10"/>
        <rFont val="Calibri"/>
        <family val="2"/>
      </rPr>
      <t>Ф125</t>
    </r>
  </si>
  <si>
    <t>a) privremene table</t>
  </si>
  <si>
    <r>
      <rPr>
        <b/>
        <sz val="10"/>
        <rFont val="Calibri"/>
        <family val="2"/>
        <scheme val="minor"/>
      </rPr>
      <t>Dobava, doprema i ugradnja betona C25/30   u potrebnoj oplati za potrebe izvedbe AB temeljnih traka.</t>
    </r>
    <r>
      <rPr>
        <sz val="10"/>
        <rFont val="Calibri"/>
        <family val="2"/>
        <scheme val="minor"/>
      </rPr>
      <t xml:space="preserve">  Razred tlačne čvrstoće C25/30, razred izloženosti XC2, najveće zrno agregata 32 mm, razred sadržaja klorida CI 0,2, v/c omjer, max 0,65, razred konzistencije S3 ili S4, minimalna količina cementa 280 kg.
Temeljne grede  se betoniraju na ranije izvedeni podložni beton. Beton kvalitete  prema Glavnom projektu. Ugrađivati strojno sa vibriranjem, te njegovati po tehničkim propisima do potpunog vezivanja. Stavka uključuje izvedbu svih proboja, utora, otvora i sl. koji su potrebni, a posebno onih za izvedbu temeljne kanalizacije, elektroinstalacija ili drugih instalacija. Izvedba u svemu prema projektima, planu oplate i detaljnim nacrtima. U cijenu uključiti sve transporte betona. U cijenu uključeno sve komplet, svi materijali, strojevi i radovi. Obračun po m³ ugrađenog betona. Oplata uključena u cijenu.</t>
    </r>
  </si>
  <si>
    <r>
      <rPr>
        <b/>
        <sz val="10"/>
        <rFont val="Calibri"/>
        <family val="2"/>
        <scheme val="minor"/>
      </rPr>
      <t>Dobava, doprema i ugradnja  betona u potrebnoj oplati za potrebe izvedbe AB greda</t>
    </r>
    <r>
      <rPr>
        <sz val="10"/>
        <rFont val="Calibri"/>
        <family val="2"/>
        <scheme val="minor"/>
      </rPr>
      <t>.  
Razred tlačne čvrstoće C25/30, razred izloženosti XC1, najveće zrno agregata 16 mm, razred sadržaja klorida CI 0,2, v/c omjer, max 0,65, razred konzistencije S3 ili S4, minimalna količina cementa 280 kg. Ugrađivati  po tehničkim propisima do potpunog vezivanja. Stavka uključuje izvedbu svih proboja, utora, otvora i sl. koji su potrebni, elektroinstalacija ili drugih instalacija. Izvedba u svemu prema projektima, planu oplate i detaljnim nacrtima. U cijenu uključiti horizontalni transport betona i potrebne aditive. Svi koeficijenti u cijeni. U cijenu uključeno sve komplet, svi materijali, strojevi i radovi. Obračun po m</t>
    </r>
    <r>
      <rPr>
        <sz val="10"/>
        <rFont val="Calibri"/>
        <family val="2"/>
      </rPr>
      <t>³</t>
    </r>
    <r>
      <rPr>
        <sz val="10"/>
        <rFont val="Calibri"/>
        <family val="2"/>
        <scheme val="minor"/>
      </rPr>
      <t xml:space="preserve"> ugrađenog betona. Oplata uključena u cijenu.</t>
    </r>
  </si>
  <si>
    <r>
      <rPr>
        <b/>
        <sz val="10"/>
        <rFont val="Calibri"/>
        <family val="2"/>
      </rPr>
      <t>Napomene:</t>
    </r>
    <r>
      <rPr>
        <sz val="10"/>
        <rFont val="Calibri"/>
        <family val="2"/>
      </rPr>
      <t xml:space="preserve">
Jedinična cijena mora sadržavati provjeru mjera na objektu, nabavu obloge i drugog potrebnog materijala, transport, manipulaciju i skladištenje na gradilištu, izvedbu radova prema opisu stavke, otklanjanje nedostataka i čišćenje otpadaka nastalih pri izvođenju na podnim oblogama!
Materijal za izradu poda mora biti prvoklasan i odgovarati navedenim standardima, tj. mora biti negoriv, visoke otpornosti na mehanička oštećenja, jednostavan za održavanje, antistatičan, mora upijati zvuk i imati dobar koeficijent provodljivosti topline!
Izvođač treba prije polaganja ispitati horizontalost podloge!
Podloga za polaganje podova mora biti suha, očišćena i odmašćena! Sve stavke podnih obloga podrazumijevaju sav repromaterijal (križiće, distancere, kajle, fugmasu, ljepilo, spužvice i slično) koji je potreban za kompletni završetak stavke. Dostaviti uzorak keramike na odabir projektantu i investitoru. </t>
    </r>
  </si>
  <si>
    <t>RAZNI RADOVI</t>
  </si>
  <si>
    <t>12.6.</t>
  </si>
  <si>
    <t>Dobava i postava</t>
  </si>
  <si>
    <t>RAZNI RADOVI UKUPNO</t>
  </si>
  <si>
    <t>Dobava i postava pločica za oznaku etaža. Plastificirani aluminij, veličina 300 x 200 mm.</t>
  </si>
  <si>
    <t>HORTIKULTURNI RADOVI UKUPNO:</t>
  </si>
  <si>
    <t xml:space="preserve">Izvoditelj je dužan održavati gradilište za vrijeme izvođenja radova (vertikalne i horizontalne signalizacije,  privremene regulacije i svega ostalog što je u funkciji sigurnog odvijanje prometa). </t>
  </si>
  <si>
    <t xml:space="preserve">Prije izvedbe izvoditelj mora izraditi tehnološki projekt po kojem će provoditi izvođenje i kontrolu kvalitete. Svi upotrijebljeni materijali i postupci izvedbe moraju imati dokaze kvalitete u skladu s tehničkim propisima i važećim normama. </t>
  </si>
  <si>
    <t xml:space="preserve">Prije izvođenja radova izvođač je dužan dostaviti prijedlog plana izvođenja radova i plan organizacije gradilišta stručnom nadzoru i koordinatoru ZNR  na odobrenje. Plan izvođenja radova mora sadržavati:
A.	Opis i shemu (nacrt) izvođenja radova, u skladu sa zahtjevima iz Dodatka IV Pravilnika o zaštiti na radu na privremenim ili pokretnim gradilištima (koji određuje konkretan način ispunjavanja zahtjeva), a naročito o:
-	podacima (podzemni i nadzemni katastar, situacije, nacrti) o postojećim instalacijama i uređajima te utjecajima okoliša gradilišta na sigurnost i zdravlje radnika, s naglaskom na učinkovito prozračivanje gradilišta i prijašnje korištenje terena ili objekata radi zaostalih opasnih tvari ili predmeta odnosno materijala i podacima o poduzimanju potrebnih mjera za zaštitu na radu;
-	određivanju granica gradilišta prema okolini (vidno označavanje ili ograđivanje gradilišta);
-	određivanju i održavanju radnih prostorija, garderoba, sanitarnih čvorova i smještajnih objekata na gradilištu;
-	određivanju prometnih komunikacija, evakuacijskih putova i nužnih izlaza s uputama za održavanje;
-	utvrđivanju mjesta, prostora i načina razmještaja i skladištenja materijala koji se ugrađuje;
-	određivanju mjesta i prostora za smještaj i čuvanje opasnog, zapaljivog i eksplozivnog materijala;
-	načinu prijevoza, prijenosa, utovara, istovara i odlaganja raznih vrsta materijala i teških voluminoznih predmeta;
-	načinu označavanja, odnosno osiguranja opasnih mjesta i ugroženih prostora na gradilištu (opasne zone);
-	načinu rada u neposrednoj blizini ili na mjestima gdje se pojavljuju po zdravlje štetni plinovi, prašine, pare odnosno gdje može doći do požara, eksplozije ili mogu nastati druge opasnosti;
</t>
  </si>
  <si>
    <t>Sukladno odredbama Zakona o zaštiti na radu Naručitelj je dužan imenovati koordinatora II zaštite na radu kada radove izvode ili je predviđeno da ih izvode dva ili više izvođača. Temeljem članka 77, stavak (2), točka (3) koordinator zaštite na radu na vrijeme građenja obavezan je izraditi ili dati izraditi potrebna usklađenja plana izvođenja radova i dokumentacije sa svim promjenama na gradilištu. Slijedom navedenog plan izvođenja radova treba biti izrađen u skladu sa dodatkom V Pravilnika o zaštiti na radu na privremenim ili pokretnim gradilištima (NN 51/08), te isti treba biti usklađen sa metodologijom/tehnologijom Izvođača koja je planirana za predmetno gradilište. Koordinator II je dužan plan izvođenja radova izrađen od strane Izvođača usvojiti i ovjeriti dok, sukladno Zakonu o zaštiti na radu, Naručitelj vrši prijavu gradilišta nadležnom tijelu.</t>
  </si>
  <si>
    <t>U zoni zahvata gdje postoje instalacije izvođač je obavezan u prisustvu nadzornog inženjera i vlasnika instalacija izvršiti pregled i otvaranje postojećih okana (šahti) ili izvršiti iskapanja radi utvrđivanja stvarnog položaja i dubine i postojećih instalacija i energetskih kabela uključivo i zatrpavanje rova po utvrđivanju položaja instalacija. Navedeni radovi moraju biti uključeni u jedinične cijene stavaka troškovnika zaštite postojećih instalacija i neće se posebno obračunavati.</t>
  </si>
  <si>
    <r>
      <t xml:space="preserve">Ukoliko se pokaže potreba za izmještanjem postojećih instalacija na trasi, izvoditelj je </t>
    </r>
    <r>
      <rPr>
        <u/>
        <sz val="9"/>
        <rFont val="Arial"/>
        <family val="2"/>
        <charset val="238"/>
      </rPr>
      <t>obvezan</t>
    </r>
    <r>
      <rPr>
        <sz val="9"/>
        <rFont val="Arial"/>
        <family val="2"/>
        <charset val="238"/>
      </rPr>
      <t xml:space="preserve"> izvesti radove izmještanja ili za iste unajmiti specijalizirane firme ukoliko utječu na nastavak radova. Cijena radova utvrdit će se kroz naknadni rad koristeći cijene postojećih stavki ugovornog troškovnika, a ako iste u ugovornom troškovniku ne postoje izvođač će dostaviti cijene takvih stavki uz obrazloženje i analizu jediničnih cijena.</t>
    </r>
  </si>
  <si>
    <t>Izvoditelj  je dužan održavati gradilište za vrijeme izvođenja radova (održavanje zelenila, vertikalne i horizontalne signalizacije i sve ostalo potrebno za sigurno odvijanje prometa). Izvoditelj je dužan nakon završetka svih radova ukloniti sve ostatke građe i urediti okoliš.</t>
  </si>
  <si>
    <t>Radove vezane za regulaciju prometa odnosno postavljanje i održavanje privremene prometne signalizacije za cijelo vrijeme trajanja radova, uz obvezu izrade potrebne projektne dokumentacije i ishođenje svih potrebnih suglasnosti na istu, snosi izvoditelj radova. Troškovi moraju biti uključeni u  jedinične cijene stavaka troškovnika i neće se posebno obračunavati.</t>
  </si>
  <si>
    <t>Napomena: Prije početka gradnje, tijekom gradnje i nakon dovršenja svih radova izvoditelj je u obvezi zbrinuti sav kompletan otpadni i iskopani materijal na deponij, te u potpunosti osigurati prijevoz na samom gradilištu i na javnim prometnim površinama. Jedinične cijene moraju uključivati sve  troškove privremenog deponiranja i deponiranja, uključujući utovar, istovar, razastiranje i planiranje, kao i osiguranje odlagališta bez obzira na udaljenost. Deponij je u obvezi izvoditelja.</t>
  </si>
  <si>
    <t>Prije početka gradnje, tijekom gradnje i nakon dovršenja svih radova izvoditelj je u obvezi zbrinuti sav kompletan otpadni i iskopani materijal na deponij, te u potpunosti osigurati prijevoz na samom gradilištu i na javnim prometnim površinama. Jedinične cijene moraju uključivati sve  troškove privremenog deponiranja i deponiranja, uključujući utovar, istovar, razastiranje i planiranje, kao i osiguranje odlagališta bez obzira na udaljenost. Deponij je u obvezi izvoditelja.</t>
  </si>
  <si>
    <t xml:space="preserve"> Geodetski radovi iskolčenja trase i objekata na cijelom zahvatu  te geodetskog praćenja i snimanja za cijelo vrijeme trajanja radova (sva geodetska mjerenja kojima se podaci iz projekata prenose na teren u tijeku izvođenja, profiliranje, obnavljanje i održavanje iskolčenih oznaka na terenu za sve vrijeme građenja, odnosno do predaje građevine Naručitelju uz obvezu izrade kompletnog snimka izvedenog stanja s instalacijama - voda, struja, EKI i opremom) moraju biti uključeni u jedinične cijene stavaka troškovnika i neće se posebno obračunavati. Obuhvaćaju sav rad na održavanju točaka operativnog poligona i repera, rad na iskolčenju trase i svih njenih sastavnih dijelova, objekata u trasi i preko trase; sva mjerenja u vezi prijenosa podataka iz projekta na teren i obrnuto; postavljanje i održavanje iskolčenih oznaka i ploča s oznakama stacionaža na terenu od početka radova do predaje svih radova investitoru te izrada snimka izvedenog stanja i snimak instalacija za katastar vodova. </t>
  </si>
  <si>
    <t xml:space="preserve">Strojni široki iskop u svim kategorijama. Predviđa se većinom iskop zemlje i nasipnog materijala u terenu B i C kategorije, dok je najmanje iskopa u A ktg., na projektiranu kotu, sve prema glavnome projektu. Dio materijala iz iskopa deponirati na gradilištu radi kasnije nasipavanja i uređenja okoliša, ukoliko se materijal iz iskopa može koristiti za zasipavanja. Stavka uključuje i grubo podravnanje građevne jame strojnom košarom. U cijenu uključiti i utovar i odvoz viška materijala.  Napomena: slijedom izvođenja radova na probijanju ceste koja vodi do OŠ Mokošica (investitor Grad Dubrovnik), većina iskopa je bila u materijalu B i C ktg. </t>
  </si>
  <si>
    <r>
      <rPr>
        <b/>
        <sz val="10"/>
        <rFont val="Calibri"/>
        <family val="2"/>
      </rPr>
      <t>Napomene:</t>
    </r>
    <r>
      <rPr>
        <sz val="10"/>
        <rFont val="Calibri"/>
        <family val="2"/>
      </rPr>
      <t xml:space="preserve">
U jediničnu cijenu uključiti sav potreban rad i materijal, kako glavni tako i pomoćni!
Prije izvedbe izvođač mora dostaviti certifikat koji dokazuje da sustav koji ugrađuje zadovoljava projektne pretpostavke!
Izvedba svih detalja prema uputama proizvođača sustava, uz obaveznu kontrolu svih mjera na licu mjesta!
U cijenu uključiti i sva potrebna brtvljenja, te bandažiranje i gletanje spojeva ploča glet masom odabranog proizvođača!
Obračun po m2 izvedenih zidova/stropova, dovedenih do pune funkcionalnosti!
Sve izvesti u skladu s Glavnim projektom!
Gletanje gipskartonskih ploča je uključeno u cijenu ovih radova. Površine se gletanjem i bandažiranjem spojeva dovode do stanja koje je pogodno za bojanje ili ljepljenje keramičkih pločica (ako je potrebno). Svi GK radovi uključuju i brušenje površina nakon bandažiranja i gletanja kao pripreme za soboslikarske radove. Obrada ivica je uključena u cijenu. Radovi za prilagodbu na instalacijske i ugradbene dijelove, koji su ugrađeni prije oblaganja, posebno se ne obračunavaju. Izrada prodora za otvore površine do 2,5 m2 posebno se ne zaračunava, ali se i ne odbija površina tog otvora. Cijena uključuje i transport do mjesta ugradbe. Na kontaktu gipskartonske ploče i završne obloge poda postaviti trajnoelastični kit, odnosno akrilni trajnoelastični kit na mjestima povećane vlažnosti. Razina kvalitete Q3. U cijenu uključeni svi prodori za instalacije. Za visine do 4 m neće se obračunavati dodatak na visinu. </t>
    </r>
  </si>
  <si>
    <r>
      <rPr>
        <b/>
        <sz val="10"/>
        <rFont val="Calibri"/>
        <family val="2"/>
        <scheme val="minor"/>
      </rPr>
      <t>Dobava, doprema i ugradnja  betona u potrebnoj oplati za potrebe izvedbe AB zidova (uključivo zidove AB okna dizala) 20 i 25 cm</t>
    </r>
    <r>
      <rPr>
        <sz val="10"/>
        <rFont val="Calibri"/>
        <family val="2"/>
        <scheme val="minor"/>
      </rPr>
      <t>.  
Razred tlačne čvrstoće C25/30, razred izloženosti XC1, najveće zrno agregata 16 mm, razred sadržaja klorida CI 0,2, v/c omjer, max 0,65, razred konzistencije S3 ili S4, minimalna količina cementa 280 kg. Ugrađivati  po tehničkim propisima do potpunog vezivanja. Stavka uključuje izvedbu svih proboja, utora, otvora i sl. koji su potrebni, elektroinstalacija ili drugih instalacija. Izvedba u svemu prema projektima, planu oplate i detaljnim nacrtima. U cijenu uključiti sve transporte betona. U cijenu uključeno sve komplet, svi materijali, strojevi i radovi. Obračun po m</t>
    </r>
    <r>
      <rPr>
        <sz val="10"/>
        <rFont val="Calibri"/>
        <family val="2"/>
      </rPr>
      <t>³</t>
    </r>
    <r>
      <rPr>
        <sz val="10"/>
        <rFont val="Calibri"/>
        <family val="2"/>
        <scheme val="minor"/>
      </rPr>
      <t xml:space="preserve"> ugrađenog betona. Oplata uključena u cijenu.</t>
    </r>
  </si>
  <si>
    <t>Svi gradilišni priključci (struja, voda...) obveza su Izvoditelja. Gradilišni priključak struje - komplet s kabelskim razvodom, dobavom i spajanjem gradilišnih razdjelnika, za nesmetanu opskrbu električnom energijom cijelog gradilišta. Uključeno i privremena rasvjeta gradilišta. Uključeno i rasvjeta gradilišta. Gradilišni priključak vode izvesti u koordinaicjii s društvom Vodovod Dubrovnik. 
Troškove utroška energenata i mjernih uređaja za potrebe gradilišta snosi Izvođač, sve do trenutka uspješne primopredaje.</t>
  </si>
  <si>
    <t>Ponuditelj se obvezuje prilikom izvođenja radova poštivati načelo nenanošenja bitne štete što znači da predmetni radovi ne smiju nanijeti bitnu štetu okolišnim ciljevima u smislu čl. 17 Uredbe (EU) 2020/852 Europskog parlamenta I Vijeća od 18. lipnja 2020. godine o uspostavi okvira za olakšavanje odrižvih ulaganja i izmeni.Redve (EU) 2019/2088 što je u skladu s URedbom o uspostavi Mehanizma za oporavak i otpornost.</t>
  </si>
  <si>
    <t>Trošak organizacije radova na gradilištu (privremene gradilišne građevine (barake, kontejneri, kemijski wc-i i sl.), postavljanje zaštitne ograde na za to potrebnim (predviđenim) mjestima, izrada i postavljanje ulazne ploče gradilišta, postavljanje znakova upozorenja, osiguranje gradilišta od ulaska neovlaštenih osoba i nakon završetka radnog vremena, skladištenje predviđenih materijala) i provedba svih tekućih ispitivanja, a koja su u obavezi Izvođača, prema OTU, TPAK i TPGK moraju biti uključena u jedinične cijene stavki troškovnika i neće se posebno obračunavati. U organizaciju gradilišta uključena je i postava i održavanje nanosne skele. Predajom ponude izvođač se obvezuje osigurati prostore za održavanje koordinacijskih sastanaka na gradilištu i čuvanje gradilišne dokumentacije prema ZOG.</t>
  </si>
  <si>
    <t>Kao kriterij za ugovaranje moraju biti ugrađeni svi relevantni uređaji za vodu (otopine za tuširanje, tuševi s miješalicom, izlazi za tuširanje, slavine, WC kupaonice, WC školjke i vodokotlići, posude za pisoare i vodokotlići, kade) moraju biti u dva najbolja razreda potrošnje vode EU vodne oznake (EU Water Label - http://www.europeanwaterlabel.eu/).</t>
  </si>
  <si>
    <t>kpl</t>
  </si>
  <si>
    <r>
      <rPr>
        <b/>
        <sz val="10"/>
        <rFont val="Calibri"/>
        <family val="2"/>
        <scheme val="minor"/>
      </rPr>
      <t>Napomene</t>
    </r>
    <r>
      <rPr>
        <sz val="10"/>
        <rFont val="Calibri"/>
        <family val="2"/>
        <scheme val="minor"/>
      </rPr>
      <t xml:space="preserve">: </t>
    </r>
    <r>
      <rPr>
        <b/>
        <sz val="10"/>
        <rFont val="Calibri"/>
        <family val="2"/>
        <charset val="238"/>
        <scheme val="minor"/>
      </rPr>
      <t>Tijekom iskopa radove prati geotehnički nadzor i odobrava daljnje aktivnosti ili nalaže mjere za izvođenje daljnjih radova.</t>
    </r>
    <r>
      <rPr>
        <sz val="10"/>
        <rFont val="Calibri"/>
        <family val="2"/>
        <scheme val="minor"/>
      </rPr>
      <t xml:space="preserve"> Iskope u svemu izvoditi prema građevinskim nacrtima, a svako prekopavanje preko projektiranih kota, kao i sanacija tog istog prekopavanja ide na trošak izvođača. Iskop je potrebno vršiti do kote naznačene u nacrtima (odnosno po uputi nadzornog inženjera do autohtonog tla). U slučaju pojave proslojaka manje nosivosti između stijena, iste je potrebno očistiti, te rupe nastale čišćenjem  ispuniti zbijenim tamponskim materijalom i/ili mršavim betonom, a sve prema odobrenju nadzornog inženjera. Mjesna deponija znači zakonito predviđena lokacija za deponiranje predmetne vrste otpada.</t>
    </r>
  </si>
  <si>
    <r>
      <t xml:space="preserve">Napomene:
</t>
    </r>
    <r>
      <rPr>
        <sz val="10"/>
        <rFont val="Calibri"/>
        <family val="2"/>
      </rPr>
      <t>Jediničnom cijenom obuhvatiti izradu radioničkog nacrta, sav rad i materijal (kako glavni tako i pomoćni), spojna i pričvrsna sredstva, te potreban propisani okov!
Osigurati vodonepropusnosti i paropropusnosti ugrađene stolarije!
Izvođač je dužan prije izrade dostaviti radionički nacrt na uvid i ovjeru projektantu i nadzornom inženjeru, a sve mjere dužan je kontrolirati na licu mjesta!
Obračun po komadu ugrađene stolarije dovedene do pune i trajne funkcionalnosti sa garancijom!
Sve stavke trebaju biti u skladu sa važećim zakonima, normama i pravilnicima RH! Za stavke koje zatvara signal vatrodojave, u stavci je uključen i elektromotor, upravljačke jedinice, tipkalo za provjetravanje i sve do potpune gotovosti.
Sve izvesti u skladu s Glavnim projektom!
U slučaju promjene detalja treba poštivati svijetle dimenzije otvora i sukladno tome uskladiti zidarske otvore!
Sve elemente bravarije/stolarije/al. bravarije/protupožarne stolarije izvesti prema shemama.</t>
    </r>
  </si>
  <si>
    <t>Projektant u suradnji s nadzornim inženjerom daje ocjenu jednakovrijednosti kroz pružanje usluge projektantskog nadzora obzirom na tehničke i estetske kriterije same tehničke specifikacije koje proizlaze iz projektno tehničkih rješenja.</t>
  </si>
  <si>
    <t>Materijali, proizvodi, oprema i radovi moraju biti izrađeni u skladu s normama i tehničkim propisima navedenim u troškovniku i/ili projektnoj dokumentaciji. Ako nije navedena niti jedna norma obavezna je primjena odgovarajućih EN (europska norma). Ako se u međuvremenu neka norma stavi van snage, važit će zamjenjujuća norma ili propis. Izvođač može predložiti primjenu priznatih tehničkih pravila (normi) neke inozemne normizacijske ustanove (ISO, EN, DIN, ASTM…) uz uvjet pisanog obrazloženja i uz suglasnost projektanta i nadzornog inženjera. Svi radovi koji su predmet ove nabave moraju biti izvedeni sukladno nacionalnim, europskim i međunarodnim normama, a sukladnost istih će se utvrđivati tijekom izvršenja. Svi materijali, proizvodi, poluproizvodi i oprema odnosno svi građevinski proizvodi prije ugradnje trebaju biti odobreni.</t>
  </si>
  <si>
    <t xml:space="preserve">Izvođač je dužan proučiti sveukupnu projektnu dokumentaciju prije izvođenja radova, a što obuhvaća i izradu radioničke dokumentacije, a koja je nužna za cjelokupno izvođenje radova. Radionička dokumentacija prije samog izvođenja radova dostavlja se na odobrenje Projektantu i Nadzornom inženjeru. </t>
  </si>
  <si>
    <t xml:space="preserve">U cijenu ponude bez poreza na dodanu vrijednost moraju biti uračunati svi troškovi, uključujući posebne poreze, trošarine i carine, ako postoje te popusti.
U cijenu moraju biti uključeni primjerice (ali ne isključivo) troškovi postavljanja pomoćne konstrukcije vezane za montažu, demontažu i transport materijala, troškovi dobave i ugradnje materijala, troškovi dobave i sadnje bilja, rada strojeva, transporta, povećani troškovi za prekomjerno korištenje prometnica, pristojbe, porezi, plaće, režijski troškovi, osiguranje, ispitivanje i dokazivanje kvalitete građevinskih i drugih ugrađenih materijala, pripremni radovi te svi drugi izdaci odabranog ponuditelja potrebni za dovršenje radova i primopredaje građevine Naručitelju na uporabu. Cijena uključuje (ali ne isključivo):
- troškove pripremnih radova za uspostavljanje funkcije gradilišta (privremeni priključci na sve potrebne instalacije i drugo)
- troškove zauzimanja i korištenja javno prometnih površina s eventualnim troškovima uspostavljanja vertikalne i horizontalne signalizacije, te čišćenja i održavanja istih, odnosno troškovi privremene regulacije prometa
- troškove osiguranja kod osiguravajućeg društva za sve radove na gradilištu u iznosu njihove vrijednosti od početka sve do primopredaje radova i konačnog obračuna
- troškove dopreme, otpreme i rada strojeva koji učestvuju u radnim procesima na gradilištu uključivo amortizaciju i najamninu strojeva, alata i inventara
- troškove privremenih priključaka neophodnih za normalno funkcioniranje gradilišta, kao i troškove potrošnje električne energije, vode, plina, telefonskih usluga, i svega što je potrebno za normalno funkcioniranje gradilišta
- troškove održavanja gradilišta u smislu čuvanja i zaštite izvedenih radova, deponiranih materijala, osvjetljenja, čišćenja, tekućeg održavanja instalacija gradilišta, održavanja reda, odvoženje otpadaka i slično
- svu građevinsku ispomoć u vidu štemanja, bušenja, krpanja, sav spojni i montažni pribor i opremu, troškove puštanja u pogon
- troškove ispitivanja materijala u skladu sa zakonskim propisima, odnosno uvjetima iz troškovnikom opisanih radova
- troškove izrade i vođenja dokumentacije za osiguranje dokaza o izvedenim radovima, a u svrhu naplate istih
- troškove završnih radova prilikom raspremanja gradilišta, odvoženja sveg preostalog materijala i uspostavljanje korištenih prostora u prvobitno stanje
- troškove stručne i organizacijske suradnje sa svim ostalim sudionicima u poslovima gradnje i koordinacije podugovaratelja, a posebno u svrhu ostvarivanja rokova i postizanja kvalitete izvršenja posla
- troškove naknada za terenski, prekovremeni i noćni rad i druge naknade                                    - troškove izrade radioničke dokumentacije i usuglašavanje radioničkih nacrta i izvedbenih detalja s projektantom i nadzornim inženjerom
- sva funkcionalna i druga ispitivanja utvrđena zakonskim propisima                                              - troškovi izrade različitih elaborata, programa, planova u funkciji gradilišta                                   - troškovi svih radnji u cilju sustizanja ugovorenog roka                                                                - troškovi provođenja mjera sigurnosti i zaštite na radu
- troškove vođenja tehničke dokumentacije u kojoj su ucrtane sve promjene u odnosu na osnovu projekta (takav projekt Izvođač će predati Naručitelju zajedno s dokumentacijom koju je obvezan predati prilikom primopredaje radova, a ukoliko su radovi izvedeni bez ikakvih promjena, dužan je o tome dati izjavu koju obvezno potpisuje glavni inženjer gradilišta)
- troškove osiguranja financijskih sredstava za realizaciju predmeta ponude vezano na definiranu dinamiku plaćanja.
</t>
  </si>
  <si>
    <t>Neovisno o ispravnosti samog opisa svake stavke troškovnika i/ili projektno-tehničke dokumentacije, prilikom davanja cijene za svaku pojedinu stavku troškovnika sukladno projektno-tehničkoj dokumentaciji, ponuditelj treba uključiti u svaku pojedinu stavku odnosno ukupnu ponudu sav potreban rad i materijal kojim se osigurava u cijelosti izvođenje radova do pune funkcionalnosti predmetne građevine a sve sukladno projektno-tehničkoj dokumentaciji.</t>
  </si>
  <si>
    <t>Jediničnom cijenom obuhvatiti izradu radioničnog nacrta, sav spojni i pričvrsni materijal, kao i propisani okov gdje je to potrebno, u svemu prema projektno-tehničkoj dokumentaciji!
Sve izvesti prema tehničkom detalju, upustvima, odabiru i odobrenju glavnog projektanta i garanciji proizvođača!
Obračun po komadu ugrađenog elementa doveden do pune funkcionalnosti sa garancijom!
Sve stavke trebaju biti u skladu sa važećim zakonima, normama i pravilnicima RH!
Pri izradi ponude za fasadu potrebno je uračunati i fasadne skele, sa svim potrebnim osiguranjem, sigurnosnim elaboratom, pregledom skele od strane inspektora i sl.
Svi limarski proizvodi se zaračunavaju sa svim predradnjama, uslugama, zidarskom pripomoći i s manipulativnim troškovima za potpuno izrađen i ugrađen proizvod.
Termoizolirajući panel je sastavljen iz dva sloja čeličnog lima s ispunom od PIR pjene.
Panel je gotov tipski proizvod. Ugrađuje se na način da se spriječi nastajanje hladnih mostova. 
Spojeve izvesti paronepropusne i vodotijesne. Na licu mjesta nadzorni inženjer mora provjeriti izvedbu i evidentirati upisom u građevinski dnevnik.
Svu čeličnu konstrukciju koja je predviđena spojiti na uzemljivač.</t>
  </si>
  <si>
    <t>Čepasta membrana se postavalja vodoravno i i kod postavljanja nove membrane potrebno je napraviti  preklop od min 10 cm, odnosno prema uputi proizvođača. Učvršćivanje čepaste  membrane vrši se pribijanjem čavlima, na za to  predviđenom rubu membrane. Za pokrivanje gornjeg  ruba čepaste membrane potrebno je koristiti završni profil iz asortimana proizvođača.</t>
  </si>
  <si>
    <t>Obračun po m2 postavljene hidroizolacije.</t>
  </si>
  <si>
    <t>Obračun po m2 postavljene hidroizolacije za hidrostanicu sa temeljnim premazom prije HI.</t>
  </si>
  <si>
    <t>6.11.</t>
  </si>
  <si>
    <t>Rukohvat rampe za invalide</t>
  </si>
  <si>
    <r>
      <t>Nabava, doprema i postava</t>
    </r>
    <r>
      <rPr>
        <b/>
        <sz val="10"/>
        <rFont val="Calibri"/>
        <family val="2"/>
        <charset val="238"/>
        <scheme val="minor"/>
      </rPr>
      <t xml:space="preserve"> </t>
    </r>
    <r>
      <rPr>
        <sz val="10"/>
        <rFont val="Calibri"/>
        <family val="2"/>
        <charset val="238"/>
        <scheme val="minor"/>
      </rPr>
      <t>čepaste membrane od polietilena visoke čvrstoće (HDPE), otporna na UV zračenje.  Membrana se postavlja s vanjske strane zida i temelja, tako da čepovi membrane budu usmjereni prema zidu.  Min. masa 400g/m2, otpornost na pritisak min. 170 kN/m2.</t>
    </r>
  </si>
  <si>
    <r>
      <t>Korozivna zaštita izvesti će se prema HRN EN ISO 12944</t>
    </r>
    <r>
      <rPr>
        <sz val="10"/>
        <rFont val="Calibri"/>
        <family val="2"/>
        <charset val="238"/>
        <scheme val="minor"/>
      </rPr>
      <t xml:space="preserve"> ili jednakovrijedno</t>
    </r>
    <r>
      <rPr>
        <sz val="10"/>
        <rFont val="Calibri"/>
        <family val="2"/>
        <scheme val="minor"/>
      </rPr>
      <t xml:space="preserve"> – „Paints and varnishes – Corrosion protection of steel structrues by protective paint systems“. Čistoća podloge čelične konstrukcije u vrijeme premazivanja treba biti u skladu sa normom HRN EN ISO 8501-1</t>
    </r>
    <r>
      <rPr>
        <sz val="10"/>
        <rFont val="Calibri"/>
        <family val="2"/>
        <charset val="238"/>
        <scheme val="minor"/>
      </rPr>
      <t xml:space="preserve"> ili jednakovrijedno.</t>
    </r>
    <r>
      <rPr>
        <sz val="10"/>
        <rFont val="Calibri"/>
        <family val="2"/>
        <scheme val="minor"/>
      </rPr>
      <t xml:space="preserve"> Podloga čeličnog profila koji se premazuje treba biti kompatibilna s premazom primijenjenim u skladu s normom HRN EN ISO 8503-2  ili jednakovrijedno.
Za trajnost antikorozivne zaštite nosive čelične konstrukcije propisuje se zahtjev prema HRN EN ISO 12944-1:1998 ili jednakovrijedna (High durability – more than 15 years).
Zahtjevana razina zaštite je "C2" za zaštićene unutarnje čelične elemente, te „C3" za zaštićene vanjske elemente, prema tablici 1 HRN EN ISO 12944-2:1998 ili jednakovrijedna.
Bojanje će se izvesti prema uputama proizvođača odabranog sustava u radionici, uz obavezne popravke oštećenih dijelova i na mjestima vijčanih nastavaka nakon montaže.
Svu oštećenu antikorozivnu zaštitu potrebno je adekvatno sanirati, korištenjem prikladnih metoda i materijala za tu namjenu.
Za nosive metalne konstrukcije je potrebno pribaviti atest za montiranu konstrukciju!
Komplenta čelična konstrukcija je kvalitete S235JR!
Sve izvesti u skladu sa projektno-tehničkom dokumentacijom, te radioničkim nacrtima.
Izvođač je dužan prije izvedbe napraviti radioničke nacrte i zajedno sa svim detaljima ishoditi ovjeru istih od projektanta i nadzornog inženjera, a sve mjere je dužan kontrolirati na licu mjesta! 
Revizija radioničkih nacrta od projektanta te ovlaštenog neovisnog revidenta u skladu sa "Pravilnikom o kontroli projekata NN 32/14". 
Jediničnom cijenom obuhvatiti izradu radioničnog nacrta, sav spojni i pričvrsni materijal, kao i propisani okov gdje je to potrebno, u svemu prema Glavnom i Izvedbenom projektu!
Sve izvesti prema tehničkom detalju, upustvima, odabiru i odobrenju glavnog projektanta i garanciji proizvođača!
Obračun po komadu ugrađenog elementa doveden do pune funkcionalnosti sa garancijom!
Sve stavke trebaju biti u skladu sa važećim zakonima, normama i pravilnicima RH!
</t>
    </r>
  </si>
  <si>
    <t>Oznaka pristupačnosti za slijepe osobe, dimenzije oznaka su 15 x 15 cm.</t>
  </si>
  <si>
    <t>Oznaka pristupačnosti za slabovidne osobe, dimenzije oznaka su 15 x 15 cm.</t>
  </si>
  <si>
    <t>Oznaka pristupačne rampe, dimenzije oznaka su 15 x 15 cm.</t>
  </si>
  <si>
    <t>Oznaka pristupačnosti za osobe s dječijim kolicima, dimenzije oznaka su 15 x 15 cm.</t>
  </si>
  <si>
    <t>Oznaka pristupačnosti za osobe koje se kreću uz pomoć štapa, štaka i hodalice, dimenzije oznaka su 15 x 15 cm.</t>
  </si>
  <si>
    <t>Oznaka pristupačnosti za gluhe osobe i osobe oštećenog sluha, dimenzije oznaka su 15 x 15 cm.</t>
  </si>
  <si>
    <t xml:space="preserve">Dobava i postava oznaka pristupačnosti dizala </t>
  </si>
  <si>
    <t>kom.</t>
  </si>
  <si>
    <t>Ø110</t>
  </si>
  <si>
    <t>d= 15 cm</t>
  </si>
  <si>
    <r>
      <rPr>
        <b/>
        <sz val="10"/>
        <rFont val="Calibri"/>
        <family val="2"/>
        <charset val="238"/>
        <scheme val="minor"/>
      </rPr>
      <t xml:space="preserve">Dobava, doprema i ugradnja betona u potrebnoj oplati za potrebe izvedbe AB stubišta. </t>
    </r>
    <r>
      <rPr>
        <sz val="10"/>
        <rFont val="Calibri"/>
        <family val="2"/>
        <charset val="238"/>
        <scheme val="minor"/>
      </rPr>
      <t xml:space="preserve">
Razred tlačne čvrstoće C25/30, razred izloženosti XC1, najveće zrno agregata 16 mm, razred sadržaja klorida CI 0,2, v/c omjer, max 0,65, razred konzistencije S3 ili S4, minimalna količina cementa 280 kg. Dobava betona i izvedba armiranobetonskih jednokrakih i dvokrakih stubišta koja se sastoje od kosih armiranobetonskih ploča, podesta, međupodesta debljina 20 cm i stepenica (gazišta i čela). Stubišta se izvode u glatkoj daščanoj oplati. Ugrađivati  po tehničkim propisima do potpunog vezivanja. Stavka uključuje izvedbu svih proboja, utora, otvora i sl. koji su potrebni, elektroinstalacija ili drugih instalacija. Izvedba u svemu prema projektima, planu oplate i detaljnim nacrtima. U cijenu uključiti sve transporte betona. U cijenu uključiti potrebne aditive, vibriranje i njegu betona. U cijenu uključeno sve komplet, potrebna oplata, svi transporti betona, svi materijali, strojevi i radovi. Obračun po m³ ugrađenog betona.</t>
    </r>
  </si>
  <si>
    <t>AB zidovi  20 cm</t>
  </si>
  <si>
    <t>AB zidovi  25 cm</t>
  </si>
  <si>
    <r>
      <rPr>
        <b/>
        <sz val="10"/>
        <rFont val="Calibri"/>
        <family val="2"/>
        <scheme val="minor"/>
      </rPr>
      <t>Dobava, doprema i ugradnja  betona u potrebnoj oplati za potrebe izvedbe AB stupova 25/25, 50/50, 70/70 cm.</t>
    </r>
    <r>
      <rPr>
        <sz val="10"/>
        <rFont val="Calibri"/>
        <family val="2"/>
        <scheme val="minor"/>
      </rPr>
      <t xml:space="preserve">  
Razred tlačne čvrstoće C25/30, razred izloženosti XC1, najveće zrno agregata 16 mm, razred sadržaja klorida CI 0,2, v/c omjer, max 0,65, razred konzistencije S3 ili S4, minimalna količina cementa 280 kg. Ugrađivati  po tehničkim propisima do potpunog vezivanja. Stavka uključuje izvedbu svih proboja, utora, otvora i sl. koji su potrebni, elektroinstalacija ili drugih instalacija. Izvedba u svemu prema projektima, planu oplate i detaljnim nacrtima. U cijenu uključiti transport betona i potrebne aditive. Svi koeficijenti u cijeni. U cijenu uključeno sve komplet, svi materijali, strojevi i radovi. Obračun po m</t>
    </r>
    <r>
      <rPr>
        <sz val="10"/>
        <rFont val="Calibri"/>
        <family val="2"/>
      </rPr>
      <t>³</t>
    </r>
    <r>
      <rPr>
        <sz val="10"/>
        <rFont val="Calibri"/>
        <family val="2"/>
        <scheme val="minor"/>
      </rPr>
      <t xml:space="preserve"> ugrađenog betona. Oplata uključena u cijenu.</t>
    </r>
  </si>
  <si>
    <t>Stup kvadratnog presjeka 25/25 cm</t>
  </si>
  <si>
    <t xml:space="preserve">AB podna ploča 30 cm </t>
  </si>
  <si>
    <t xml:space="preserve">AB zidovi 20 cm </t>
  </si>
  <si>
    <r>
      <rPr>
        <b/>
        <sz val="10"/>
        <rFont val="Calibri"/>
        <family val="2"/>
        <scheme val="minor"/>
      </rPr>
      <t>Dobava, doprema i ugradnja  betona u potrebnoj oplati za potrebe izvedbe AB prepumpnog okna</t>
    </r>
    <r>
      <rPr>
        <sz val="10"/>
        <rFont val="Calibri"/>
        <family val="2"/>
        <scheme val="minor"/>
      </rPr>
      <t xml:space="preserve">.  
Beton je klase </t>
    </r>
    <r>
      <rPr>
        <sz val="10"/>
        <rFont val="Calibri"/>
        <family val="2"/>
        <charset val="238"/>
        <scheme val="minor"/>
      </rPr>
      <t>C30/37</t>
    </r>
    <r>
      <rPr>
        <sz val="10"/>
        <rFont val="Calibri"/>
        <family val="2"/>
        <scheme val="minor"/>
      </rPr>
      <t>. Ugrađivati  po tehničkim propisima do potpunog vezivanja. Stavka uključuje izvedbu svih proboja, utora, otvora i sl. koji su potrebni, elektroinstalacija ili drugih instalacija. Izvedba u svemu prema projektima, planu oplate i detaljnim nacrtima. U cijenu uključiti horizontalni transport betona i potrebne aditive. Svi koeficijenti u cijeni. U cijenu uključeno sve komplet, svi materijali, strojevi i radovi. Obračun po m</t>
    </r>
    <r>
      <rPr>
        <sz val="10"/>
        <rFont val="Calibri"/>
        <family val="2"/>
      </rPr>
      <t>³</t>
    </r>
    <r>
      <rPr>
        <sz val="10"/>
        <rFont val="Calibri"/>
        <family val="2"/>
        <scheme val="minor"/>
      </rPr>
      <t xml:space="preserve"> ugrađenog betona. Oplata uključena u cijenu.</t>
    </r>
  </si>
  <si>
    <r>
      <rPr>
        <b/>
        <sz val="10"/>
        <rFont val="Calibri"/>
        <family val="2"/>
        <scheme val="minor"/>
      </rPr>
      <t>Dobava, doprema i ugradnja betona u potrebnoj oplati za potrebe izvedbe AB podnih ploče  debljine  15 cm</t>
    </r>
    <r>
      <rPr>
        <sz val="10"/>
        <rFont val="Calibri"/>
        <family val="2"/>
        <scheme val="minor"/>
      </rPr>
      <t xml:space="preserve">.  
Razred tlačne čvrstoće C25/30, razred izloženosti XC2, najveće zrno agregata 16 mm, razred sadržaja klorida CI 0,2, v/c omjer, max 0,60, razred konzistencije S3 ili S4, minimalna količina cementa 280 kg. </t>
    </r>
    <r>
      <rPr>
        <b/>
        <sz val="10"/>
        <rFont val="Calibri"/>
        <family val="2"/>
        <scheme val="minor"/>
      </rPr>
      <t>Nakon ugradnje betona ploča se zaglađuje , u ploči se izrezuju dilatacijske fuge te se zapunjavaju trajnoelastičnim kitom, u cijeni stavke.</t>
    </r>
    <r>
      <rPr>
        <sz val="10"/>
        <rFont val="Calibri"/>
        <family val="2"/>
        <scheme val="minor"/>
      </rPr>
      <t xml:space="preserve"> Beton kvalitete  prema Glavnom projektu. Koristiti granulirani čisti agregat, bez primjesa prašine i sitnih frakcija ispod 0,2 mm. Zaglađivanje helikpterima .  Ugrađivati strojno sa vibriranjem, te njegovati po tehničkim propisima do potpunog vezivanja. Stavka uključuje izvedbu svih proboja, utora, otvora i sl. koji su potrebni, a posebno onih za izvedbu temeljne kanalizacije, elektroinstalacija ili drugih instalacija. Izvedba u svemu prema projektima, planu oplate i detaljnim nacrtima. U cijenu uključiti sve transporte betona. U cijenu uključeno sve komplet, svi materijali, strojevi i radovi. Obračun po m</t>
    </r>
    <r>
      <rPr>
        <sz val="10"/>
        <rFont val="Calibri"/>
        <family val="2"/>
      </rPr>
      <t>³</t>
    </r>
    <r>
      <rPr>
        <sz val="10"/>
        <rFont val="Calibri"/>
        <family val="2"/>
        <scheme val="minor"/>
      </rPr>
      <t xml:space="preserve"> ugrađenog betona.  Oplata uključena u cijenu.</t>
    </r>
  </si>
  <si>
    <r>
      <rPr>
        <b/>
        <sz val="10"/>
        <rFont val="Calibri"/>
        <family val="2"/>
        <scheme val="minor"/>
      </rPr>
      <t>Dobava, doprema i ugradnja betona C25/30   u potrebnoj oplati za potrebe izvedbe AB temeljnih stopa</t>
    </r>
    <r>
      <rPr>
        <sz val="10"/>
        <rFont val="Calibri"/>
        <family val="2"/>
        <scheme val="minor"/>
      </rPr>
      <t>.  Razred tlačne čvrstoće C25/30, razred izloženosti XC2, najveće zrno agregata 32 mm, razred sadržaja klorida CI 0,2, v/c omjer, max 0,65, razred konzistencije S3 ili S4, minimalna količina cementa 280 kg.
Temeljne grede  se betoniraju na ranije izvedeni podložni beton. Beton kvalitete  prema Glavnom projektu. Ugrađivati strojno sa vibriranjem, te njegovati po tehničkim propisima do potpunog vezivanja. Stavka uključuje izvedbu svih proboja, utora, otvora i sl. koji su potrebni, a posebno onih za izvedbu temeljne kanalizacije, elektroinstalacija ili drugih instalacija. Izvedba u svemu prema projektima, planu oplate i detaljnim nacrtima. U cijenu uključiti sve transporte betona. U cijenu uključeno sve komplet, svi materijali, strojevi i radovi. Obračun po m³ ugrađenog betona. Oplata uključena u cijenu.</t>
    </r>
  </si>
  <si>
    <t>3.13.</t>
  </si>
  <si>
    <t>d=15 cm dilatcija 2</t>
  </si>
  <si>
    <t>d=15 cm dilatcija 1</t>
  </si>
  <si>
    <r>
      <rPr>
        <b/>
        <sz val="10"/>
        <rFont val="Calibri"/>
        <family val="2"/>
        <scheme val="minor"/>
      </rPr>
      <t>Dobava, doprema i ugradnja betona u potrebnoj oplati za potrebe izvedbe AB međukatne i krovne ploče debljine 15, 20 , 25 cm</t>
    </r>
    <r>
      <rPr>
        <sz val="10"/>
        <rFont val="Calibri"/>
        <family val="2"/>
        <scheme val="minor"/>
      </rPr>
      <t xml:space="preserve">
Razred tlačne čvrstoće C25/30, razred izloženosti XC1, najveće zrno agregata 16 mm, razred sadržaja klorida CI 0,2, v/c omjer, max 0,65, razred konzistencije S3 ili S4, minimalna količina cementa 280 kg. Ugrađivati  po tehničkim propisima do potpunog vezivanja. Stavka uključuje izvedbu svih proboja, utora, otvora i sl. koji su potrebni, elektroinstalacija ili drugih instalacija. Izvedba u svemu prema projektima, planu oplate i detaljnim nacrtima. U cijenu uključiti sve transporte betona. U cijenu uključeno sve komplet, svi materijali, strojevi i radovi. Obračun po m</t>
    </r>
    <r>
      <rPr>
        <sz val="10"/>
        <rFont val="Calibri"/>
        <family val="2"/>
      </rPr>
      <t>³</t>
    </r>
    <r>
      <rPr>
        <sz val="10"/>
        <rFont val="Calibri"/>
        <family val="2"/>
        <scheme val="minor"/>
      </rPr>
      <t xml:space="preserve"> ugrađenog betona. Oplata uključena u cijenu.</t>
    </r>
  </si>
  <si>
    <t xml:space="preserve">d=15 cm dilatcija 3 </t>
  </si>
  <si>
    <t>Podbeton za temelje (na sloju tucanika) - dilatacija 1</t>
  </si>
  <si>
    <t>Podbeton za temelje (na sloju tucanika) - dilatacija 2</t>
  </si>
  <si>
    <t>Podbeton za temelje (na sloju tucanika) - dilatacija 3</t>
  </si>
  <si>
    <t>Temeljna greda dimenzija 40/60cm - dilatacija 1</t>
  </si>
  <si>
    <t>Temeljna greda dimenzija 40/60cm - dilatacija 3</t>
  </si>
  <si>
    <t>Temeljna greda dimenzija 40/60cm - dilatacija 2</t>
  </si>
  <si>
    <t>temeljna stopa h=40 cm dilatacija 1</t>
  </si>
  <si>
    <t>temeljna stopa h=40 cm dilatacija 2</t>
  </si>
  <si>
    <t>temeljna stopa h=40 cm dilatacija 3</t>
  </si>
  <si>
    <t>d= 15 cm - dilatacija 1</t>
  </si>
  <si>
    <t xml:space="preserve">                - dilatacija 3</t>
  </si>
  <si>
    <t xml:space="preserve">                - dilatacija 2</t>
  </si>
  <si>
    <t>d= 25 cm - dilatacija 1</t>
  </si>
  <si>
    <t>d= 20 cm - dilatacija 1</t>
  </si>
  <si>
    <r>
      <rPr>
        <b/>
        <sz val="10"/>
        <rFont val="Calibri"/>
        <family val="2"/>
        <scheme val="minor"/>
      </rPr>
      <t>Dobava, doprema i ugradnja podložnog betona debljine cca7cm, ispod temeljnih stopa, greda i temeljnih ploča.</t>
    </r>
    <r>
      <rPr>
        <sz val="10"/>
        <rFont val="Calibri"/>
        <family val="2"/>
        <scheme val="minor"/>
      </rPr>
      <t xml:space="preserve"> 
Beton izvesti šire za 10cm u odnosu na vanjski rub temljne ploče. Razred tlačne čvrstoće C12/15, razred izloženosti X0, najveće zrno agregata 16  mm, razred konzistencije S3.
Beton kvalitete prema Glavnom projektu. Oplata po rubu je uključena u cijenu, kao i njega betona. U jediničnu cijenu uključen sav rad, svi koeficijenti, materijali i strojevi. U cijenu uključiti sve transporte betona. U cijenu uključeno sve komplet, svi materijali, strojevi i radovi. Obračun po m</t>
    </r>
    <r>
      <rPr>
        <sz val="10"/>
        <rFont val="Calibri"/>
        <family val="2"/>
      </rPr>
      <t>³ betona.</t>
    </r>
  </si>
  <si>
    <t>Obračun po m3 iskopanog materijala</t>
  </si>
  <si>
    <t>Izrada, dobava, doprema i montaža</t>
  </si>
  <si>
    <t>Obračun po m2 zida uz skelu</t>
  </si>
  <si>
    <r>
      <t>Uklanjanje  zatečenih  objekta na parceli. Objekti su od lagane konstrukcije</t>
    </r>
    <r>
      <rPr>
        <sz val="14.2"/>
        <color theme="6" tint="-0.249977111117893"/>
        <rFont val="Calibri"/>
        <family val="2"/>
      </rPr>
      <t>.</t>
    </r>
    <r>
      <rPr>
        <sz val="10"/>
        <color theme="6" tint="-0.249977111117893"/>
        <rFont val="Calibri"/>
        <family val="2"/>
        <scheme val="minor"/>
      </rPr>
      <t xml:space="preserve"> Stavka uključuje kompletnu demontažu objekata, kao i odvoz na deponij.</t>
    </r>
  </si>
  <si>
    <t>Uklanjanje asfaltnog sloja 6-10cm, sa prisutpnog ulaza igralištu i boćarskom domu. Stavka uključuje strojno uklanjanje sloja, utovar i odvoz na deponiju.</t>
  </si>
  <si>
    <t xml:space="preserve">Strojno rušenje i uklanjanje postojećih kamenih zidova, AB  zidova,  visine od 1,00-2,00m, debljine cca 30 cm, uključivo eventualno zatečene temelje. Stavka ukjučuje rušenje, utovar i odvoz na deponiju viška materijala. </t>
  </si>
  <si>
    <t>Dobava, transport, nasipavanje, razastiranje i zbijanje šljunka trofakcijskog 0-8 mm, 8-16mm, 16-32 mm u debljini od 20 cm na sloj geotekstila ispod temelja, okna prepumpne stanice. U stavku uključena priprema tla ravnanjem i zbijanjem do potrebne zbijenosti kao i kontrola zbijenosti MS=40, nabava i polaganje geotekstila 300g/m2 s preklopima prema uputi proizvođača. U jediničnoj cijeni je obuhvaćena nabava šljunka, dovoz materijala do gradilišta, razastiranje materijala, te zbijanje mehaničkim strojevima na potrebnu zbijenost prema projektu. Također, u cijenu uključiti i ispitivanje zbijenosti kružnom pločom. Svi koeficijenti u cijeni. U cijenu uključeno sve komplet, svi materijali i radovi. Obračun po m3 materijala  u zbijenom stanju.</t>
  </si>
  <si>
    <t>Obračun materijala u zbijenom stanju.</t>
  </si>
  <si>
    <t>Uklananje zaštitne ograde oko igrališta, golova, stupova, reflektora, TK instalacije, prisutnog mobilijara. Svu opremu ponuditi investitoru na čuvanje, u suprotnome odvoz na deponiji ili skladište u vlasništvu investitora.  Obračun po kompletu izvršenog rada.</t>
  </si>
  <si>
    <t>geotekstil gramature minimalno 165g/m2</t>
  </si>
  <si>
    <t>Obračun po m2 gotovog zida.</t>
  </si>
  <si>
    <t>Obračun po m2 izvedene izolacije.</t>
  </si>
  <si>
    <t>Obračun po m2 izvedene parne brane.</t>
  </si>
  <si>
    <r>
      <rPr>
        <b/>
        <sz val="10"/>
        <color theme="0" tint="-0.499984740745262"/>
        <rFont val="Calibri"/>
        <family val="2"/>
        <scheme val="minor"/>
      </rPr>
      <t>ZAŠTITA ČELIČNIH KONSTRUKCIJA</t>
    </r>
    <r>
      <rPr>
        <b/>
        <sz val="10"/>
        <rFont val="Calibri"/>
        <family val="2"/>
        <scheme val="minor"/>
      </rPr>
      <t>:</t>
    </r>
  </si>
  <si>
    <t>Porobeton d=25cm</t>
  </si>
  <si>
    <t>Porobeton d=10cm pregradni zid</t>
  </si>
  <si>
    <t xml:space="preserve">Izrada fine žbuke novih zidova, sa prethodnom pripremom (podlogom). Nabava materijala i žbukanje unutrašnjih nosivih  zidova vapneno-cementnom žbukom. Prije žbukanja sve zidove ošpricati cementnim špricom. U cijenu uključena i laka pokretna skela za zidanje.                                            
Sve spojeve različitih materijala obavezno rabicirati kao i mjesta ščiceva. Na sve bridove vertikalne i horizontalne montirati zaštitne uglove. Obavezna priprema površina temeljnim premazom za impregnaciju.
 U cijenu stavke uključiti sve potrebno, materijal, rad, transport, kompletna skela i dr.                                                </t>
  </si>
  <si>
    <t>Stup kvadratnog presjeka 20/20 cm</t>
  </si>
  <si>
    <t>Stup kvadratnog presjeka 50/50 cm</t>
  </si>
  <si>
    <t xml:space="preserve">AB greda 25/35 cm </t>
  </si>
  <si>
    <t xml:space="preserve">AB greda 60/40 cm </t>
  </si>
  <si>
    <t xml:space="preserve">AB greda 25/80cm </t>
  </si>
  <si>
    <t xml:space="preserve">AB greda 20/38 cm </t>
  </si>
  <si>
    <t xml:space="preserve">AB greda 20/75 cm </t>
  </si>
  <si>
    <t xml:space="preserve">AB greda 20/50 cm </t>
  </si>
  <si>
    <t xml:space="preserve">AB greda 20/40 cm </t>
  </si>
  <si>
    <t xml:space="preserve">AB greda 20/20 cm </t>
  </si>
  <si>
    <t xml:space="preserve"> Dobava, gradilišni transport i ugradba sloja ekstrudiranog polistirena XPS na podove, d=4 cm, podovi zatvorenih prostorija - sa podnim grijanjem. XPS se postavlja nakon završene hidroizolacije AB ploče. U stavku uključena PE folija i ethafoam 1 cm po obodu. Preklopi prema preporuci proizvođača, minimalno 10 cm.</t>
  </si>
  <si>
    <r>
      <t xml:space="preserve">Karakteristike EPS T </t>
    </r>
    <r>
      <rPr>
        <b/>
        <sz val="10"/>
        <rFont val="Calibri"/>
        <family val="2"/>
        <charset val="238"/>
        <scheme val="minor"/>
      </rPr>
      <t>d=2 cm</t>
    </r>
    <r>
      <rPr>
        <sz val="10"/>
        <rFont val="Calibri"/>
        <family val="2"/>
        <scheme val="minor"/>
      </rPr>
      <t xml:space="preserve">:                                                      
Toplinska provodljivost: </t>
    </r>
    <r>
      <rPr>
        <sz val="10"/>
        <rFont val="Calibri"/>
        <family val="2"/>
        <charset val="238"/>
      </rPr>
      <t>λ max.(W/mK)=</t>
    </r>
    <r>
      <rPr>
        <sz val="10"/>
        <rFont val="Calibri"/>
        <family val="2"/>
        <scheme val="minor"/>
      </rPr>
      <t xml:space="preserve"> 0,035                        
Masa: p~(kg/m</t>
    </r>
    <r>
      <rPr>
        <sz val="10"/>
        <rFont val="Calibri"/>
        <family val="2"/>
        <charset val="238"/>
      </rPr>
      <t>³</t>
    </r>
    <r>
      <rPr>
        <sz val="8.9"/>
        <rFont val="Calibri"/>
        <family val="2"/>
      </rPr>
      <t>)= 15</t>
    </r>
    <r>
      <rPr>
        <sz val="10"/>
        <rFont val="Calibri"/>
        <family val="2"/>
        <scheme val="minor"/>
      </rPr>
      <t xml:space="preserve">                                                                    
Razred zapaljivosti: min. B                                                                                                                        </t>
    </r>
  </si>
  <si>
    <t>Obračun po m2 izvedene fasade.</t>
  </si>
  <si>
    <r>
      <t xml:space="preserve">Karakteristike mineralne vune </t>
    </r>
    <r>
      <rPr>
        <b/>
        <sz val="10"/>
        <rFont val="Calibri"/>
        <family val="2"/>
        <charset val="238"/>
        <scheme val="minor"/>
      </rPr>
      <t>d=12 cm</t>
    </r>
    <r>
      <rPr>
        <sz val="10"/>
        <rFont val="Calibri"/>
        <family val="2"/>
        <scheme val="minor"/>
      </rPr>
      <t xml:space="preserve">:                                
Toplinska provodljivost: λ max.(W/mK)= 0,035                        
Masa: p~(kg/m³)= 70                                                                    
Razred zapaljivosti: min. A2                                             </t>
    </r>
  </si>
  <si>
    <r>
      <t xml:space="preserve"> Dobava, gradilišni transport i ugradba sloja ekstrudiranog polistirena XPS za ravan prohodan krov </t>
    </r>
    <r>
      <rPr>
        <b/>
        <sz val="10"/>
        <rFont val="Calibri"/>
        <family val="2"/>
        <charset val="238"/>
        <scheme val="minor"/>
      </rPr>
      <t>K02</t>
    </r>
    <r>
      <rPr>
        <sz val="10"/>
        <rFont val="Calibri"/>
        <family val="2"/>
        <scheme val="minor"/>
      </rPr>
      <t xml:space="preserve">, kao i </t>
    </r>
    <r>
      <rPr>
        <b/>
        <sz val="10"/>
        <rFont val="Calibri"/>
        <family val="2"/>
        <charset val="238"/>
        <scheme val="minor"/>
      </rPr>
      <t>K02a</t>
    </r>
    <r>
      <rPr>
        <sz val="10"/>
        <rFont val="Calibri"/>
        <family val="2"/>
        <scheme val="minor"/>
      </rPr>
      <t xml:space="preserve"> d=15 cm. XPS se postavlja nakon završene hidroizolacije AB ploče. U stavku uključena PE folija prije krovnog betona u padu, na mjestima gdje je šljunak predvidjeti čepastu foliju. Preklopi prema preporuci proizvođača, minimalno 10 cm.</t>
    </r>
  </si>
  <si>
    <t xml:space="preserve"> Dobava, gradilišni transport i ugradba sloja ekstrudiranog polistirena , XPS se postavlja nakon završene hidroizolacije AB zida. Razna zapilavanja u cijeni stavke i neće se obračunavati zasebno. Na izvedenu toplinsku izolaciju položiti zaštitni sloj čepaste folije prije ugradnje zemlje, preklopi prema preporuci proizvođača.                        </t>
  </si>
  <si>
    <r>
      <t xml:space="preserve"> Dobava, doprema i postava elastificiranog polistirena (EPS T) </t>
    </r>
    <r>
      <rPr>
        <b/>
        <sz val="10"/>
        <rFont val="Calibri"/>
        <family val="2"/>
        <charset val="238"/>
        <scheme val="minor"/>
      </rPr>
      <t>MK02, MK03, MK03a</t>
    </r>
    <r>
      <rPr>
        <sz val="10"/>
        <rFont val="Calibri"/>
        <family val="2"/>
        <scheme val="minor"/>
      </rPr>
      <t xml:space="preserve">   d=2 cm.</t>
    </r>
  </si>
  <si>
    <t xml:space="preserve">Dobava i ugradnja okapa r.š. 75 cm, od pokrovnog aluminijskog lima debljine 1mm na atike. Plastificiranog u boju atike, pričvršćen na podkonstrukciju atike.
</t>
  </si>
  <si>
    <r>
      <t xml:space="preserve">Opločenje krovne plohe </t>
    </r>
    <r>
      <rPr>
        <b/>
        <sz val="10"/>
        <rFont val="Calibri"/>
        <family val="2"/>
        <charset val="238"/>
        <scheme val="minor"/>
      </rPr>
      <t>K2</t>
    </r>
    <r>
      <rPr>
        <sz val="10"/>
        <rFont val="Calibri"/>
        <family val="2"/>
        <scheme val="minor"/>
      </rPr>
      <t xml:space="preserve"> keramičkim pločicama I klase tehnički gres, </t>
    </r>
    <r>
      <rPr>
        <sz val="10"/>
        <rFont val="Calibri (Body)"/>
        <charset val="238"/>
      </rPr>
      <t>minimalne</t>
    </r>
    <r>
      <rPr>
        <sz val="10"/>
        <color rgb="FFFF0000"/>
        <rFont val="Calibri (Body)"/>
      </rPr>
      <t xml:space="preserve"> </t>
    </r>
    <r>
      <rPr>
        <sz val="10"/>
        <rFont val="Calibri"/>
        <family val="2"/>
        <scheme val="minor"/>
      </rPr>
      <t xml:space="preserve">dimenzije 60x60 cm, minimalne debljine 2 cm, postavljanjem keramike na podlošcima (u cijenu stavke uključiti i podloške). Predvidjeti keramiku  protukliznosti R11, pogodne za održavanje. Način izvedbe i ugradbe, preuzimanje i priprema podloga, te način obračuna u svemu prema postojećim normama i pravilima struke. Boja pločice svijetla (siva). </t>
    </r>
  </si>
  <si>
    <r>
      <t xml:space="preserve">Dobava i montaža TPO membrane i zaštite hidroizolacije na krovnu plohu </t>
    </r>
    <r>
      <rPr>
        <b/>
        <sz val="10"/>
        <rFont val="Calibri"/>
        <family val="2"/>
        <charset val="238"/>
        <scheme val="minor"/>
      </rPr>
      <t xml:space="preserve">K2,K2a, </t>
    </r>
    <r>
      <rPr>
        <sz val="10"/>
        <rFont val="Calibri"/>
        <family val="2"/>
        <scheme val="minor"/>
      </rPr>
      <t>. Debljina 0,2 cm. Izvođenje I ugradnja prema uputi proizvođača, u stavku su uklučeni I potrebni preklopi.</t>
    </r>
  </si>
  <si>
    <t>Obračun po m2 postavljenog krovnog panela</t>
  </si>
  <si>
    <t>Obračun po m2 postavljenog  zašt.filca i čep. folije</t>
  </si>
  <si>
    <r>
      <t>Dobava materijala, izrada i montaža obješene ventilirane fasade na metalnu potkonstrukciju. Ovješena ventilirana fada je od nepomičnih , ravnih panela, koji nisu perforirani. 
Radionički nacrt dužan je izraditi izvođač prema glavnom projektu i izmjeri na licu mjesta te ga dostaviti na potvrdu projektantu konstrukcije i projektantu arhitekture.</t>
    </r>
    <r>
      <rPr>
        <sz val="10"/>
        <rFont val="Calibri"/>
        <family val="2"/>
        <charset val="238"/>
        <scheme val="minor"/>
      </rPr>
      <t xml:space="preserve"> </t>
    </r>
    <r>
      <rPr>
        <sz val="10"/>
        <rFont val="Calibri"/>
        <family val="2"/>
        <scheme val="minor"/>
      </rPr>
      <t xml:space="preserve">
U cijenu uključiti i zaštitu pozicije dvostrukim premazom temeljne antikorozivne boje te zatim završnim premazom u dva sloja (mat), RAL 7024, a iz standardne ponude proizvođača. U cijenu stavke uključiti i upotrebu skele, sav spojni materijal, elektrode, varovi te ostali sitni i potrošni materijal. </t>
    </r>
  </si>
  <si>
    <t>Ograda stubišta  - 12,50 m﮲</t>
  </si>
  <si>
    <r>
      <t xml:space="preserve">Dobava materijala, izrada i montaža bravarske ograde od pocinčanih toplovaljanih čeličnih kutijastih profila.  Visina ograde 120 cm. Pričvršćuje se s gornje strane. Završna obrada plastifikacija u boji RAL 7024 Graphitgrau MAT ili 7016 Anthracite Grey,  prema proizvodnom asoritimanu proizvođača. KONSTRUKCIJA JE IZRAĐENA OD TOPLOVALJANIH I POCINČANIH ČE. KUTIJASTIH PROFILA  dim  50 X 40 MM, DOK JE ISPUNA IZRAĐENA OD POCINČANIH ČE. KUTIJASTIH PROFILA NA RASPONU OD 14-17 cm, dim  20 X 40 MM. 
SVI ELEMENTI OGRADE I RUKOHVATA SE UZAJAMNO SPAJAJU VARENJEM  I PRIČVŠĆUJU ZA AB KONSTRUKCIJU STUBIŠTA..
Obavezno dostaviti uzorak projektantu na odobrenje. 
U cijenu stavke uključiti i upotrebu skele, sav spojni materijal, elektrode, varovi te ostali sitni i potrošni materijal. </t>
    </r>
    <r>
      <rPr>
        <b/>
        <sz val="10"/>
        <rFont val="Calibri"/>
        <family val="2"/>
        <scheme val="minor"/>
      </rPr>
      <t>Oznaka 02.</t>
    </r>
  </si>
  <si>
    <t>Ograda na uz prilaze objektu  - 53,50 m﮲</t>
  </si>
  <si>
    <r>
      <t xml:space="preserve">Dobava materijala, izrada i montaža bravarske ograde od pocinčanih toplovaljanih čeličnih kutijastih profila.  Visina ograde 120 cm. Pričvršćuje se na AB ploču pločnika ka nogometnom igralištu. Završna obrada plastifikacija u boji RAL 7024 Graphitgrau MAT ili 7016 Anthracite Grey,  prema proizvodnom asoritimanu proizvođača. KONSTRUKCIJA JE IZRAĐENA OD TOPLOVALJANIH I POCINČANIH ČE. KUTIJASTIH PROFILA  dim  50 X 50 MM, DOK JE ISPUNA IZRAĐENA OD POCINČANIH ČE. KUTIJASTIH PROFILA NA RASPONU OD 15 cm, dim  20 X 40 MM. 
SVI ELEMENTI OGRADE I RUKOHVATA SE UZAJAMNO SPAJAJU VARENJEM  I PRIČVŠĆUJU ZA AB KONSTRUKCIJU.   
Obavezno dostaviti uzorak projektantu na odobrenje. 
U cijenu stavke uključiti i upotrebu skele, sav spojni materijal, elektrode, varovi te ostali sitni i potrošni materijal. </t>
    </r>
    <r>
      <rPr>
        <b/>
        <sz val="10"/>
        <rFont val="Calibri"/>
        <family val="2"/>
        <scheme val="minor"/>
      </rPr>
      <t>Oznaka 03.</t>
    </r>
  </si>
  <si>
    <t>Ograda ka nogometnom igralištu- 24,0m﮲</t>
  </si>
  <si>
    <t xml:space="preserve">Prozor 05 </t>
  </si>
  <si>
    <t>Prozor 04</t>
  </si>
  <si>
    <t>Prozor 03</t>
  </si>
  <si>
    <t>7.0.</t>
  </si>
  <si>
    <t xml:space="preserve">Svijetle mjere otvora 110x60 cm. Nalazi se  u prizemlju. Oznaka 03.   </t>
  </si>
  <si>
    <t xml:space="preserve">Svijetle mjere otvora 40x40 cm. Nalazi se  u prizemlju. Oznaka 04.   </t>
  </si>
  <si>
    <t xml:space="preserve">Toplinski koeficijent za otvore: koeficijent prolaza topline, Uw ≤2,0 (W/m2K)
•	vrsta profila: aluminijski profil s prekinutim toplinskim mostom
•	razred zrakopropusnosti: 3
•	zvučna izolacija Rw = 34 dB </t>
  </si>
  <si>
    <t>Prozor - staklena stijena</t>
  </si>
  <si>
    <t xml:space="preserve"> Zidarska veličina 450/4x240 cm. Nalaze se u prizemlju. Oznaka02.   </t>
  </si>
  <si>
    <t xml:space="preserve"> Zidarska veličina 450/4x240 cm. Nalaze se na 1. katu. Oznaka 09.   </t>
  </si>
  <si>
    <t xml:space="preserve"> Zidarska veličina 250/ x 240 cm. Nalaze se u prizemlju. Oznaka 02b.   </t>
  </si>
  <si>
    <t xml:space="preserve"> Zidarska veličina 90x240 cm. Nalaze se u prizemlju. Oznaka 02c.   </t>
  </si>
  <si>
    <t xml:space="preserve"> Zidarska veličina 34+110+50 x240 cm. Nalaze se u przemlju. Oznaka 02.   </t>
  </si>
  <si>
    <t xml:space="preserve"> Zidarska veličina 140+10x240 cm. Nalaze se u prizemlju. Oznaka 02d.   </t>
  </si>
  <si>
    <t xml:space="preserve"> Zidarska veličina 250/3x170 cm. Nalaze se na 1 katu. Oznaka 11.   </t>
  </si>
  <si>
    <t xml:space="preserve"> Zidarska veličina 276/3x200 cm. Nalaze se na 1 katu. Oznaka 07.   </t>
  </si>
  <si>
    <t xml:space="preserve"> Zidarska veličina 440 x215 cm. Nalaze se na 1 katu. Oznaka 08.   </t>
  </si>
  <si>
    <r>
      <t xml:space="preserve"> Mjesto ugradnje: 1. kat - galerija . Zidarska veličina 205x240cm. Oznaka 05a</t>
    </r>
    <r>
      <rPr>
        <b/>
        <sz val="10"/>
        <rFont val="Calibri"/>
        <family val="2"/>
        <charset val="238"/>
        <scheme val="minor"/>
      </rPr>
      <t xml:space="preserve">. </t>
    </r>
    <r>
      <rPr>
        <sz val="10"/>
        <rFont val="Calibri"/>
        <family val="2"/>
        <scheme val="minor"/>
      </rPr>
      <t xml:space="preserve"> </t>
    </r>
  </si>
  <si>
    <r>
      <rPr>
        <b/>
        <sz val="10"/>
        <rFont val="Calibri"/>
        <family val="2"/>
        <charset val="238"/>
        <scheme val="minor"/>
      </rPr>
      <t>Dobava, izrada i ugradnja aluminijske jednokrilne staklene stijene sa alu vratima 100/240  izrađena od alu profila sa prekinutim termičkim mostom</t>
    </r>
    <r>
      <rPr>
        <sz val="10"/>
        <rFont val="Calibri"/>
        <family val="2"/>
        <scheme val="minor"/>
      </rPr>
      <t>. Zidarske mjere otvora 858/320 cm.
Uključeni svi aluminijski opšavi priključak sa podom, stropom, kutevi. Jedna dvokrilna zaokretna vrata opremljena u sa-uređajem za samozatvaranje,panik letvom na visini 90cm-panik letva  mora biti metalna boje eloksiranog aluminija. Ispuna: IZO staklom,  Low-e . Sastoji se od 1 fiksnog krila i 1 zaokretnog krila - vrata. Završna obrada plastifikacija u boji RAL 7024 Graphitgrau MAT. Izvođač radova dužan je prije početka radova plastifikacije aluminijskih profila odnijeti projektantima na uvid i odobrenje uzorke aluminijskih profila. Ugradnja  s vodonepropusnim spojnim elementima, bez toplinskih mostova. Obaveza izvođača je izrada radioničke dokumentacije sukladno projektu uporabe energije i toplinske zaštite i dostavljanje iste investitoru odnosno projektantu na odobrenje.</t>
    </r>
  </si>
  <si>
    <r>
      <rPr>
        <b/>
        <sz val="10"/>
        <rFont val="Calibri"/>
        <family val="2"/>
        <charset val="238"/>
        <scheme val="minor"/>
      </rPr>
      <t>Dobava, izrada i ugradnja aluminijske jednokrilne staklene stijene sa alu vratima 100/215  izrađena od alu profila sa prekinutim termičkim mostom</t>
    </r>
    <r>
      <rPr>
        <sz val="10"/>
        <rFont val="Calibri"/>
        <family val="2"/>
        <scheme val="minor"/>
      </rPr>
      <t>.
Uključeni svi aluminijski opšavi priključak sa podom, stropom, kutevi. Jedna dvokrilna zaokretna vrata opremljena u sa-uređajem za samozatvaranje,panik letvom na visini 90cm-panik letva  mora biti metalna boje eloksiranog aluminija. Ispuna: IZO staklom,  Low-e . Sastoji se od 1 fiksnog krila i 1 zaokretnog krila - vrata. Završna obrada plastifikacija u boji RAL 7024 Graphitgrau MAT. Izvođač radova dužan je prije početka radova plastifikacije aluminijskih profila odnijeti projektantima na uvid i odobrenje uzorke aluminijskih profila. Ugradnja  s vodonepropusnim spojnim elementima, bez toplinskih mostova. Obaveza izvođača je izrada radioničke dokumentacije sukladno projektu uporabe energije i toplinske zaštite i dostavljanje iste investitoru odnosno projektantu na odobrenje.</t>
    </r>
  </si>
  <si>
    <t xml:space="preserve"> Mjesto ugradnje: 1. kat - galerija . Zidarska veličina 540x215cm. Oznaka 08 i 06.</t>
  </si>
  <si>
    <t>Vrata - staklena stijena</t>
  </si>
  <si>
    <r>
      <rPr>
        <b/>
        <sz val="10"/>
        <rFont val="Calibri"/>
        <family val="2"/>
        <scheme val="minor"/>
      </rPr>
      <t>Zidarska mjera otvora: 1100x305.</t>
    </r>
    <r>
      <rPr>
        <sz val="10"/>
        <rFont val="Calibri"/>
        <family val="2"/>
        <scheme val="minor"/>
      </rPr>
      <t xml:space="preserve">  Obaveza izvođača je izrada radioničke dokumentacije i dostavljanje iste investitoru odnosno projektantu na odobrenje. </t>
    </r>
  </si>
  <si>
    <r>
      <rPr>
        <b/>
        <sz val="10"/>
        <rFont val="Calibri"/>
        <family val="2"/>
        <scheme val="minor"/>
      </rPr>
      <t>Zidarska mjera otvora: 150x100.</t>
    </r>
    <r>
      <rPr>
        <sz val="10"/>
        <rFont val="Calibri"/>
        <family val="2"/>
        <scheme val="minor"/>
      </rPr>
      <t xml:space="preserve">  Obaveza izvođača je izrada radioničke dokumentacije i dostavljanje iste investitoru odnosno projektantu na odobrenje. </t>
    </r>
  </si>
  <si>
    <r>
      <t xml:space="preserve">Krovne svjetlosne kupole , </t>
    </r>
    <r>
      <rPr>
        <b/>
        <sz val="10"/>
        <rFont val="Calibri"/>
        <family val="2"/>
        <scheme val="minor"/>
      </rPr>
      <t>svjetlarnici</t>
    </r>
    <r>
      <rPr>
        <sz val="10"/>
        <rFont val="Calibri"/>
        <family val="2"/>
        <scheme val="minor"/>
      </rPr>
      <t xml:space="preserve"> , sa otvorima za odimljavanje. Suha montaža, ugrađuju se u otvor kroz krovne termopanele na sekundarnim nosačima, te ostalim slojevima, debljina krovnog panela je 12cm .  Završna obrada plastifikacija u boji RAL 9010 Reinweiss MAT. Debljina stakla 12 mm.
Jediničnom cijenom obuhvatiti izradu radioničkog nacrta, statički proračun, sav spojni i pričvrsni materijal, kao i sva potrebna kitovanja i dihtovanja u smislu vodonepropusnosti i paropropusnosti. Obračun po komadu ugrađenih svjetlarnika sa otvorima za odimljavanje,  dovedenih do pune funkcionalnosti sa garancijom. Stavka treba biti usklađena sa važećim normama/ zakonima/ pravilnicima. U slučaju promjene detalja treba poštivati svijetle dimenzije otvora i sukladno tome uskladiti zidarske otvore! </t>
    </r>
  </si>
  <si>
    <r>
      <t xml:space="preserve">Krovna </t>
    </r>
    <r>
      <rPr>
        <b/>
        <sz val="10"/>
        <rFont val="Calibri"/>
        <family val="2"/>
        <scheme val="minor"/>
      </rPr>
      <t>kupola za odimljavanje</t>
    </r>
    <r>
      <rPr>
        <sz val="10"/>
        <rFont val="Calibri"/>
        <family val="2"/>
        <scheme val="minor"/>
      </rPr>
      <t xml:space="preserve">.                                             Suha montaža, ugrađuju se u otvor kroz krovnu ab ploču, te ostalim slojevima, debljina krovne ploče je 15cm .  Završna obrada plastifikacija u boji RAL 9010 Reinweiss MAT.
Jediničnom cijenom obuhvatiti izradu radioničkog nacrta, statički proračun, sav spojni i pričvrsni materijal, kao i sva potrebna kitovanja i dihtovanja u smislu vodonepropusnosti i paropropusnosti. Obračun po komadu ugrađenih svjetlarnika sa otvorima za odimljavanje,  dovedenih do pune funkcionalnosti sa garancijom. Stavka treba biti usklađena sa važećim normama/ zakonima/ pravilnicima. U slučaju promjene detalja treba poštivati svijetle dimenzije otvora i sukladno tome uskladiti zidarske otvore! </t>
    </r>
  </si>
  <si>
    <r>
      <rPr>
        <b/>
        <sz val="10"/>
        <rFont val="Calibri"/>
        <family val="2"/>
        <scheme val="minor"/>
      </rPr>
      <t>Kupola za odimljavanje okna dizala.</t>
    </r>
    <r>
      <rPr>
        <sz val="10"/>
        <rFont val="Calibri"/>
        <family val="2"/>
        <scheme val="minor"/>
      </rPr>
      <t xml:space="preserve">                                             Suha montaža, ugrađuju se u otvor kroz krovnu ab ploču, te ostalim slojevima, debljina krovne ploče je 15cm .  Završna obrada plastifikacija u boji RAL 9010 Reinweiss MAT.
Jediničnom cijenom obuhvatiti izradu radioničkog nacrta, statički proračun, sav spojni i pričvrsni materijal, kao i sva potrebna kitovanja i dihtovanja u smislu vodonepropusnosti i paropropusnosti. Obračun po komadu ugrađenih svjetlarnika sa otvorima za odimljavanje,  dovedenih do pune funkcionalnosti sa garancijom. Stavka treba biti usklađena sa važećim normama/ zakonima/ pravilnicima. U slučaju promjene detalja treba poštivati svijetle dimenzije otvora i sukladno tome uskladiti zidarske otvore! </t>
    </r>
  </si>
  <si>
    <r>
      <rPr>
        <b/>
        <sz val="10"/>
        <rFont val="Calibri"/>
        <family val="2"/>
        <scheme val="minor"/>
      </rPr>
      <t>Zidarska mjera otvora: 60x60.</t>
    </r>
    <r>
      <rPr>
        <sz val="10"/>
        <rFont val="Calibri"/>
        <family val="2"/>
        <scheme val="minor"/>
      </rPr>
      <t xml:space="preserve">  Obaveza izvođača je izrada radioničke dokumentacije i dostavljanje iste investitoru odnosno projektantu na odobrenje. </t>
    </r>
  </si>
  <si>
    <r>
      <t xml:space="preserve">Napomena: </t>
    </r>
    <r>
      <rPr>
        <sz val="10"/>
        <rFont val="Calibri"/>
        <family val="2"/>
        <charset val="238"/>
        <scheme val="minor"/>
      </rPr>
      <t>Kod izvođenja vrata u sustavu odimljavanja, izvođač je dužan predvidjeti ugradnju elektrobrava i predvidjeti provođenje kablova za napajanje brava u vratna krila. Sve u koordinaciji sa izvođačem elektro radova.</t>
    </r>
  </si>
  <si>
    <r>
      <t xml:space="preserve">UNUTRAŠNJA, PUNA, ČELIČNA IZVEDBA.
</t>
    </r>
    <r>
      <rPr>
        <b/>
        <sz val="10"/>
        <rFont val="Calibri"/>
        <family val="2"/>
        <charset val="238"/>
        <scheme val="minor"/>
      </rPr>
      <t>EI30-C-Sm</t>
    </r>
    <r>
      <rPr>
        <sz val="10"/>
        <rFont val="Calibri"/>
        <family val="2"/>
        <scheme val="minor"/>
      </rPr>
      <t xml:space="preserve">
Završna obrada plastifikacija u boji RAL 9010 Reinweiss MAT.
Inox pant 3D - 2 kom.
Protupožarna brava (EN12209 ili jednakovrijedno) sa panik funkcijom.
Inox kvaka (EN1906 ili jednakovrijedno) sa lica.
Sa naličja Inox Panik Poluga (EN1125 ili jednakovrijedno). 
Hidraulički zatvarač (EN1154 ili jednakovrijedno) sa kliznom vodilicom.
Cilindar sa 3 ključa.
Brtve trostrano, bez praga i bez spuštajuće brtve.
Obuhvatni dovratnik za zid do 20 cm
</t>
    </r>
  </si>
  <si>
    <t>Dobava i ugradnja jednokrilnih vatrootpornih vrata na granici požarnog sektora, EI30-C-Sm, sa svim spojnim komadima, okovima i ostalim materijalom potrebnim za montažu.</t>
  </si>
  <si>
    <r>
      <t xml:space="preserve">Sve izraditi prema shemi PP bravije  i gornjem opisu.  Obaveza izvođača je izrada radioničke dokumentacije i dostavljanje iste investitoru odnosno projektantu na odobrenje. </t>
    </r>
    <r>
      <rPr>
        <sz val="10"/>
        <rFont val="Calibri"/>
        <family val="2"/>
        <charset val="238"/>
        <scheme val="minor"/>
      </rPr>
      <t>Oznaka</t>
    </r>
    <r>
      <rPr>
        <b/>
        <sz val="10"/>
        <rFont val="Calibri"/>
        <family val="2"/>
        <charset val="238"/>
        <scheme val="minor"/>
      </rPr>
      <t xml:space="preserve"> 04.</t>
    </r>
  </si>
  <si>
    <r>
      <t xml:space="preserve">Sve izraditi prema shemi PP bravije  i gornjem opisu.  Obaveza izvođača je izrada radioničke dokumentacije i dostavljanje iste investitoru odnosno projektantu na odobrenje. </t>
    </r>
    <r>
      <rPr>
        <sz val="10"/>
        <rFont val="Calibri"/>
        <family val="2"/>
        <charset val="238"/>
        <scheme val="minor"/>
      </rPr>
      <t>Oznaka</t>
    </r>
    <r>
      <rPr>
        <b/>
        <sz val="10"/>
        <rFont val="Calibri"/>
        <family val="2"/>
        <charset val="238"/>
        <scheme val="minor"/>
      </rPr>
      <t xml:space="preserve"> 02.</t>
    </r>
  </si>
  <si>
    <r>
      <t xml:space="preserve">Sve izraditi prema shemi PP bravije  i gornjem opisu.  Obaveza izvođača je izrada radioničke dokumentacije i dostavljanje iste investitoru odnosno projektantu na odobrenje. </t>
    </r>
    <r>
      <rPr>
        <sz val="10"/>
        <rFont val="Calibri"/>
        <family val="2"/>
        <charset val="238"/>
        <scheme val="minor"/>
      </rPr>
      <t>Oznaka</t>
    </r>
    <r>
      <rPr>
        <b/>
        <sz val="10"/>
        <rFont val="Calibri"/>
        <family val="2"/>
        <charset val="238"/>
        <scheme val="minor"/>
      </rPr>
      <t xml:space="preserve"> 01.</t>
    </r>
  </si>
  <si>
    <r>
      <rPr>
        <b/>
        <sz val="10"/>
        <rFont val="Calibri"/>
        <family val="2"/>
        <scheme val="minor"/>
      </rPr>
      <t xml:space="preserve">Vrata između 2 cjeline zgrade na KATu </t>
    </r>
    <r>
      <rPr>
        <sz val="10"/>
        <rFont val="Calibri"/>
        <family val="2"/>
        <scheme val="minor"/>
      </rPr>
      <t xml:space="preserve">– jednokrilna vatrootporna vrata na granici požarnog sektora, EI30-C-Sm
Jediničnom cijenom obuhvatiti izradu radioničkog nacrta, statički proračun, sav spojni i pričvrsni materijal, potreban propisani okov,  kao i sva potrebna kitovanja i dihtovanja. Obračun po komadu ugrađenih vrata  dovedenih do pune funkcionalnosti sa garancijom. Stavka treba biti usklađena sa važećim normama/ zakonima/ pravilnicima. Vrata su na evakuacijskom putu, te izvesti sa panik bravom, te u skladu sa ZOP/ZNR.
U slučaju promjene detalja treba poštivati svijetle dimenzije otvora i sukladno tome uskladiti zidarske otvore!
Protupožarni zahtjev EI30-C-Sm prema odredbama protupožarstva s atestom vatrootpornosti. Čelik krila pocinčan i s temeljnim premazom, premaz RAL u boji po izboru investitora. 
Debljina krila vrata najmanje 50 mm, debljina lima obostrano 1,5 mm.  Dovratnik s dopunskim okvirom, trostrani, od pocinčanog čelika i s temeljnim premazom, završna obrada plastifikacija u boji RAL 9010 Reinweiss MAT. Vrata se ugrađuju u porobetonskim blokom zidani zid  debljine 20 cm, žbukan s obje strane.
</t>
    </r>
    <r>
      <rPr>
        <b/>
        <sz val="10"/>
        <rFont val="Calibri"/>
        <family val="2"/>
        <charset val="238"/>
        <scheme val="minor"/>
      </rPr>
      <t>Svijetla mjera otvora:</t>
    </r>
    <r>
      <rPr>
        <b/>
        <sz val="10"/>
        <rFont val="Calibri"/>
        <family val="2"/>
        <scheme val="minor"/>
      </rPr>
      <t xml:space="preserve"> 100 x 220 cm.</t>
    </r>
  </si>
  <si>
    <r>
      <t xml:space="preserve">UNUTRAŠNJA, PUNA, ČELIČNA IZVEDBA.
</t>
    </r>
    <r>
      <rPr>
        <b/>
        <sz val="10"/>
        <rFont val="Calibri"/>
        <family val="2"/>
        <charset val="238"/>
        <scheme val="minor"/>
      </rPr>
      <t>EI₂60-C-Sm</t>
    </r>
    <r>
      <rPr>
        <sz val="10"/>
        <rFont val="Calibri"/>
        <family val="2"/>
        <scheme val="minor"/>
      </rPr>
      <t xml:space="preserve">
Završna obrada plastifikacija u boji RAL 9010 Reinweiss MAT.
Inox pant 3D - 2 kom / krilo.
Protupožarna brava (EN12209 ili jednakovrijedno) sa panik funkcijom u oba krila.
Inox kvaka (EN1906 ili jednakovrijedno) sa lica - glavno krilo.
Sa naličja Inox Panik poluge (EN1125 ili jednakovrijedno).
Hidraulički zatvarači (EN1154 ili jednakovrijedno) sa kliznom vodilicom i redosljednikom zatvaranja.
Cilindar sa 3 ključa.
Brtve trostrano, bez praga, u dnu krila spuštajuće brtve.
Obuhvatni dovratnik za zid od 20cm
</t>
    </r>
    <r>
      <rPr>
        <b/>
        <sz val="10"/>
        <color rgb="FF00B050"/>
        <rFont val="Calibri"/>
        <family val="2"/>
        <scheme val="minor"/>
      </rPr>
      <t xml:space="preserve">NAPOMENA :
PONUĐENA VRATA SA PANIK OKOVOM PREMA EN1125  (ili jednakovrijedno)
(Panik poluge) U OBA KRILA. </t>
    </r>
  </si>
  <si>
    <t>Sve izraditi prema shemi PP bravije  i gornjem opisu.  Obaveza izvođača je izrada radioničke dokumentacije i dostavljanje iste investitoru odnosno projektantu na odobrenje. Oznaka 03.</t>
  </si>
  <si>
    <t>Dobava i ugradnja dvokrilnih zaokretnih vatrootpornih vrata na granici požarnog sektora EI30-C-Sm, sa svim spojnim komadima, okovima i ostalim materijalom potrebnim za montažu.</t>
  </si>
  <si>
    <r>
      <t xml:space="preserve">Dobava i ugradnja krovnih svjetlosnih kupola otpornih na požar 30 minuta (E30). Suha montaža, ugrađuju se u krovni otvor od AB ploče sa izolacijom i ostalim slojevima, debljine 24 +23  cm.  Završna obrada plastifikacija u boji RAL 9010 Reinweiss MAT. Kupole imaju protupožarnu otpornost E 30. Protupožarna zaštita prema protupožarnim elaboratu (otprnost na požar i sl.). Debljina stakla 12 mm.
Jediničnom cijenom obuhvatiti izradu radioničkog nacrta, statički proračun, sav spojni i pričvrsni materijal, kao i sva potrebna kitovanja i dihtovanja u smislu vodonepropusnosti i paropropusnosti. Obračun po komadu ugrađenih kupola  dovedenih do pune funkcionalnosti sa garancijom. Stavka treba biti usklađena sa važećim normama/ zakonima/ pravilnicima. U slučaju promjene detalja treba poštivati svijetle dimenzije otvora i sukladno tome uskladiti zidarske otvore!                                                                                     </t>
    </r>
    <r>
      <rPr>
        <b/>
        <sz val="10"/>
        <rFont val="Calibri"/>
        <family val="2"/>
        <charset val="238"/>
        <scheme val="minor"/>
      </rPr>
      <t xml:space="preserve">
</t>
    </r>
  </si>
  <si>
    <r>
      <rPr>
        <b/>
        <sz val="10"/>
        <rFont val="Calibri"/>
        <family val="2"/>
        <charset val="238"/>
        <scheme val="minor"/>
      </rPr>
      <t>Zidarska mjera otvora:  prilagođeno širini svjetlarnika 305cm.</t>
    </r>
    <r>
      <rPr>
        <sz val="10"/>
        <rFont val="Calibri"/>
        <family val="2"/>
        <scheme val="minor"/>
      </rPr>
      <t xml:space="preserve">  Obaveza izvođača je izrada radioničke dokumentacije i dostavljanje iste investitoru odnosno projektantu na odobrenje. Oznaka </t>
    </r>
    <r>
      <rPr>
        <b/>
        <sz val="10"/>
        <rFont val="Calibri"/>
        <family val="2"/>
        <charset val="238"/>
        <scheme val="minor"/>
      </rPr>
      <t>KP1</t>
    </r>
    <r>
      <rPr>
        <sz val="10"/>
        <rFont val="Calibri"/>
        <family val="2"/>
        <scheme val="minor"/>
      </rPr>
      <t>.</t>
    </r>
  </si>
  <si>
    <t>BRAVARSKI  RADOVI</t>
  </si>
  <si>
    <t>Unutrašnja drvena vrata
Dobava i montaža unutrašnjih, jednokrilnih, zaokretnih drvenih vrata. Suha montaža, ugradnja u porobetonom zidan zid debljine 25 cm. Štok izvesti u debljini zida. Vrata drvena u uni dekor mat antifinger, iveral rađen prema EU NORMI E 1 E05 ili jednakovrijedno, Impregnirani Papir mora imati najmanju težinu od 120grama/m2.
U slučaju promjene detalja treba poštivati svijetle dimenzije otvora i sukladno tome uskladiti zidarske otvore!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</si>
  <si>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r>
      <rPr>
        <b/>
        <sz val="10"/>
        <rFont val="Calibri"/>
        <family val="2"/>
        <charset val="238"/>
        <scheme val="minor"/>
      </rPr>
      <t>Svijetla mjera otvora: 100x220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1</t>
    </r>
    <r>
      <rPr>
        <sz val="10"/>
        <rFont val="Calibri"/>
        <family val="2"/>
        <scheme val="minor"/>
      </rPr>
      <t>.</t>
    </r>
  </si>
  <si>
    <r>
      <rPr>
        <b/>
        <sz val="10"/>
        <rFont val="Calibri"/>
        <family val="2"/>
        <charset val="238"/>
        <scheme val="minor"/>
      </rPr>
      <t>Svijetla mjera otvora: 100x220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2</t>
    </r>
    <r>
      <rPr>
        <sz val="10"/>
        <rFont val="Calibri"/>
        <family val="2"/>
        <scheme val="minor"/>
      </rPr>
      <t>.</t>
    </r>
  </si>
  <si>
    <t>8.0.</t>
  </si>
  <si>
    <r>
      <rPr>
        <b/>
        <sz val="10"/>
        <rFont val="Calibri"/>
        <family val="2"/>
        <scheme val="minor"/>
      </rPr>
      <t>Vrata između 2 cjeline zgrade ( dilatacije 1 i 2)</t>
    </r>
    <r>
      <rPr>
        <sz val="10"/>
        <rFont val="Calibri"/>
        <family val="2"/>
        <scheme val="minor"/>
      </rPr>
      <t xml:space="preserve"> – jednokrilna vatrootporna vrata na granici požarnog sektora, EI30-C-Sm
Jediničnom cijenom obuhvatiti izradu radioničkog nacrta, statički proračun, sav spojni i pričvrsni materijal, potreban propisani okov,  kao i sva potrebna kitovanja i dihtovanja. Obračun po komadu ugrađenih vrata  dovedenih do pune funkcionalnosti sa garancijom. Stavka treba biti usklađena sa važećim normama/ zakonima/ pravilnicima. Vrata su na evakuacijskom putu, te izvesti sa panik bravom, te u skladu sa ZOP/ZNR.
U slučaju promjene detalja treba poštivati svijetle dimenzije otvora i sukladno tome uskladiti zidarske otvore!
Protupožarni zahtjev EI30-C-Sm prema odredbama protupožarstva s atestom vatrootpornosti. Čelik krila pocinčan i s temeljnim premazom, premaz RAL u boji po izboru investitora. 
Debljina krila vrata najmanje 50 mm, debljina lima obostrano 1,5 mm.  Dovratnik s dopunskim okvirom, trostrani, od pocinčanog čelika i s temeljnim premazom, završna obrada plastifikacija u boji RAL 9010 Reinweiss MAT. Vrata se ugrađuju u porobetonskim blokom zidani zid  debljine 20 cm, žbukan s obje strane.
</t>
    </r>
    <r>
      <rPr>
        <b/>
        <sz val="10"/>
        <rFont val="Calibri"/>
        <family val="2"/>
        <charset val="238"/>
        <scheme val="minor"/>
      </rPr>
      <t>Svijetla mjera otvora:</t>
    </r>
    <r>
      <rPr>
        <b/>
        <sz val="10"/>
        <rFont val="Calibri"/>
        <family val="2"/>
        <scheme val="minor"/>
      </rPr>
      <t xml:space="preserve"> 90 x 215 cm.</t>
    </r>
  </si>
  <si>
    <r>
      <t xml:space="preserve">Sve izraditi prema shemi PP bravije  i gornjem opisu.  Obaveza izvođača je izrada radioničke dokumentacije i dostavljanje iste investitoru odnosno projektantu na odobrenje. </t>
    </r>
    <r>
      <rPr>
        <sz val="10"/>
        <rFont val="Calibri"/>
        <family val="2"/>
        <charset val="238"/>
        <scheme val="minor"/>
      </rPr>
      <t>Oznaka</t>
    </r>
    <r>
      <rPr>
        <b/>
        <sz val="10"/>
        <rFont val="Calibri"/>
        <family val="2"/>
        <charset val="238"/>
        <scheme val="minor"/>
      </rPr>
      <t xml:space="preserve"> 01</t>
    </r>
    <r>
      <rPr>
        <b/>
        <sz val="10"/>
        <rFont val="Calibri"/>
        <family val="2"/>
      </rPr>
      <t>'</t>
    </r>
    <r>
      <rPr>
        <b/>
        <sz val="10"/>
        <rFont val="Calibri"/>
        <family val="2"/>
        <charset val="238"/>
        <scheme val="minor"/>
      </rPr>
      <t>.</t>
    </r>
  </si>
  <si>
    <r>
      <rPr>
        <b/>
        <sz val="10"/>
        <rFont val="Calibri"/>
        <family val="2"/>
        <charset val="238"/>
        <scheme val="minor"/>
      </rPr>
      <t>Svijetla mjera otvora: 100x220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 xml:space="preserve">Oznaka 3. </t>
    </r>
    <r>
      <rPr>
        <sz val="10"/>
        <rFont val="Calibri"/>
        <family val="2"/>
        <scheme val="minor"/>
      </rPr>
      <t>- prizemlje</t>
    </r>
  </si>
  <si>
    <r>
      <rPr>
        <b/>
        <sz val="10"/>
        <rFont val="Calibri"/>
        <family val="2"/>
        <charset val="238"/>
        <scheme val="minor"/>
      </rPr>
      <t>Svijetla mjera otvora: 90x220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3</t>
    </r>
    <r>
      <rPr>
        <b/>
        <sz val="10"/>
        <rFont val="Calibri"/>
        <family val="2"/>
      </rPr>
      <t xml:space="preserve">' </t>
    </r>
    <r>
      <rPr>
        <sz val="10"/>
        <rFont val="Calibri"/>
        <family val="2"/>
      </rPr>
      <t>- suteren</t>
    </r>
  </si>
  <si>
    <r>
      <rPr>
        <b/>
        <sz val="10"/>
        <rFont val="Calibri"/>
        <family val="2"/>
        <charset val="238"/>
        <scheme val="minor"/>
      </rPr>
      <t>Svijetla mjera otvora: 90x220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3</t>
    </r>
    <r>
      <rPr>
        <b/>
        <sz val="10"/>
        <rFont val="Calibri"/>
        <family val="2"/>
      </rPr>
      <t xml:space="preserve">'' </t>
    </r>
    <r>
      <rPr>
        <sz val="10"/>
        <rFont val="Calibri"/>
        <family val="2"/>
      </rPr>
      <t>- suteren</t>
    </r>
  </si>
  <si>
    <t>Unutrašnja drvena vrata
Dobava i montaža unutrašnjih, jednokrilnih, zaokretnih drvenih vrata. Suha montaža, ugradnja u AB zid debljine 20 cm. Štok izvesti u debljini zida. Vrata drvena u uni dekor mat antifinger, iveral rađen prema EU NORMI E 1 E05 ili jednakovrijedno, Impregnirani Papir mora imati najmanju težinu od 120grama/m2.
U slučaju promjene detalja treba poštivati svijetle dimenzije otvora i sukladno tome uskladiti zidarske otvore!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</si>
  <si>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t>Unutrašnja drvena vrata
Dobava i montaža unutrašnjih, jednokrilnih, zaokretnih drvenih vrata. Suha montaža, ugradnja u porobeton blokom zidani zid debljine 15 cm. Štok izvesti u debljini zida. Vrata drvena u uni dekor mat antifinger, iveral rađen prema EU NORMI E 1 E05 ili jednakovrijedno, Impregnirani Papir mora imati najmanju težinu od 120grama/m2.
U slučaju promjene detalja treba poštivati svijetle dimenzije otvora i sukladno tome uskladiti zidarske otvore!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</si>
  <si>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r>
      <rPr>
        <b/>
        <sz val="10"/>
        <rFont val="Calibri"/>
        <family val="2"/>
        <charset val="238"/>
        <scheme val="minor"/>
      </rPr>
      <t>Svijetla mjera otvora: 90x220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4</t>
    </r>
    <r>
      <rPr>
        <b/>
        <sz val="10"/>
        <rFont val="Calibri"/>
        <family val="2"/>
      </rPr>
      <t xml:space="preserve"> </t>
    </r>
    <r>
      <rPr>
        <sz val="10"/>
        <rFont val="Calibri"/>
        <family val="2"/>
      </rPr>
      <t>- 1. kat</t>
    </r>
  </si>
  <si>
    <r>
      <rPr>
        <b/>
        <sz val="10"/>
        <rFont val="Calibri"/>
        <family val="2"/>
        <charset val="238"/>
        <scheme val="minor"/>
      </rPr>
      <t>Svijetla mjera otvora: 90x220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5</t>
    </r>
    <r>
      <rPr>
        <b/>
        <sz val="10"/>
        <rFont val="Calibri"/>
        <family val="2"/>
      </rPr>
      <t xml:space="preserve"> </t>
    </r>
    <r>
      <rPr>
        <sz val="10"/>
        <rFont val="Calibri"/>
        <family val="2"/>
      </rPr>
      <t>- 1. kat</t>
    </r>
  </si>
  <si>
    <t>Unutrašnja drvena vrata
Dobava i montaža unutrašnjih, jednokrilnih, zaokretnih drvenih vrata. Suha montaža, ugradnja u porobeton blokom zidani zid debljine 20 cm. Štok izvesti u debljini zida. Vrata drvena u uni dekor mat antifinger, iveral rađen prema EU NORMI E 1 E05 ili jednakovrijedno, Impregnirani Papir mora imati najmanju težinu od 120grama/m2.
U slučaju promjene detalja treba poštivati svijetle dimenzije otvora i sukladno tome uskladiti zidarske otvore!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</si>
  <si>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r>
      <rPr>
        <b/>
        <sz val="10"/>
        <rFont val="Calibri"/>
        <family val="2"/>
        <charset val="238"/>
        <scheme val="minor"/>
      </rPr>
      <t>Svijetla mjera otvora: 90x220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6</t>
    </r>
    <r>
      <rPr>
        <b/>
        <sz val="10"/>
        <rFont val="Calibri"/>
        <family val="2"/>
      </rPr>
      <t xml:space="preserve"> </t>
    </r>
    <r>
      <rPr>
        <sz val="10"/>
        <rFont val="Calibri"/>
        <family val="2"/>
      </rPr>
      <t>- 1. kat</t>
    </r>
  </si>
  <si>
    <t>Unutrašnja drvena vrata
Dobava i montaža unutrašnjih, jednokrilnih, zaokretnih drvenih vrata. Suha montaža, ugradnja u GK zid debljine 10 cm. Štok izvesti u debljini zida. Vrata drvena u uni dekor mat antifinger, iveral rađen prema EU NORMI E 1 E05 ili jednakovrijedno, Impregnirani Papir mora imati najmanju težinu od 120grama/m2.
U slučaju promjene detalja treba poštivati svijetle dimenzije otvora i sukladno tome uskladiti zidarske otvore!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</si>
  <si>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t>9.9.</t>
  </si>
  <si>
    <t>9.10.</t>
  </si>
  <si>
    <t>Unutrašnja PVC vrata
Dobava i montaža unutrašnjih, jednokrilnih, punih, zaokretnih  vrata od PVCa. Suha montaža, ugradnja u zidani zid debljine 12 cm. Štok izvesti u debljini zida.  Dovratnik i krilo se izrađuju od PVC profila-panela prema izboru projektanta. Dovratnik i vratno krilo lakirati polumat lakom u boji po izboru projektanta - RAL 9010
Vratno krilo je upušteno u dovratnik i u nivou sa letvicom koja prekriva spoj zida i dovratnika.
Veličina zidarskog otvora 70x220 cm, ugradba u zid debljine 12 cm.
Okov: za zaokretno zatvaranje (skriveni panti) s cilindričnom bravom, kugla inox i leptirić s unutarnje strane. U podu predvidjeti gumeni graničnik za vratno krilo-valjak.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</si>
  <si>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t>Unutrašnja PVC vrata
Dobava i montaža unutrašnjih, jednokrilnih, punih, zaokretnih  vrata od PVCa. Suha montaža, ugradnja u zidani zid debljine 15 cm. Štok izvesti u debljini zida.  Dovratnik i krilo se izrađuju od PVC profila-panela prema izboru projektanta. Dovratnik i vratno krilo lakirati polumat lakom u boji po izboru projektanta - RAL 9010
Vratno krilo je upušteno u dovratnik i u nivou sa letvicom koja prekriva spoj zida i dovratnika.
Veličina zidarskog otvora 75x220 cm, ugradba u zid debljine 15 cm.
Okov: za zaokretno zatvaranje (skriveni panti) s cilindričnom bravom, kugla inox i leptirić s unutarnje strane. U podu predvidjeti gumeni graničnik za vratno krilo-valjak.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</si>
  <si>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t>9.11.</t>
  </si>
  <si>
    <r>
      <rPr>
        <b/>
        <sz val="10"/>
        <rFont val="Calibri"/>
        <family val="2"/>
        <charset val="238"/>
        <scheme val="minor"/>
      </rPr>
      <t>Svijetla mjera otvora: 90x220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3</t>
    </r>
    <r>
      <rPr>
        <b/>
        <sz val="10"/>
        <rFont val="Calibri"/>
        <family val="2"/>
      </rPr>
      <t xml:space="preserve">   </t>
    </r>
    <r>
      <rPr>
        <sz val="10"/>
        <rFont val="Calibri"/>
        <family val="2"/>
      </rPr>
      <t>- prizemlje</t>
    </r>
  </si>
  <si>
    <t>9.12.</t>
  </si>
  <si>
    <t>9.13.</t>
  </si>
  <si>
    <t>Sanitarna pregradna stijene sa troja vrata i pregradom između tuš kabina.Ukupna visina stijene  220 cm, uključivo inox nogice visine   12 cm. Vrata opremljena kuglom i zasunom za zaključavanje te jednom vješalicom za odlaganje odjeće. Prednja linija ojačana i učvršćena aluminijskim profilom. Svi prihvatni profili (zidni i gornji završni) izrađeni od eloksiranog aluminija.
Stijene i vrata izrađeni od  compact
ploča debljine 1.3 cm.                                                                  
Dekor po izboru projektanta iz standardnog kataloga.</t>
  </si>
  <si>
    <r>
      <rPr>
        <b/>
        <sz val="10"/>
        <rFont val="Calibri"/>
        <family val="2"/>
        <charset val="238"/>
        <scheme val="minor"/>
      </rPr>
      <t>Dimenzije 291x220.</t>
    </r>
    <r>
      <rPr>
        <sz val="10"/>
        <rFont val="Calibri"/>
        <family val="2"/>
        <scheme val="minor"/>
      </rPr>
      <t xml:space="preserve">  Obaveza izvođača je izrada radioničke dokumentacije i dostavljanje iste investitoru odnosno projektantu na odobrenje.  Pozicija.  - svlačionice ( suteren )</t>
    </r>
  </si>
  <si>
    <t>9.14.</t>
  </si>
  <si>
    <r>
      <rPr>
        <b/>
        <sz val="10"/>
        <rFont val="Calibri"/>
        <family val="2"/>
        <charset val="238"/>
        <scheme val="minor"/>
      </rPr>
      <t>Dimenzije 95x220.</t>
    </r>
    <r>
      <rPr>
        <sz val="10"/>
        <rFont val="Calibri"/>
        <family val="2"/>
        <scheme val="minor"/>
      </rPr>
      <t xml:space="preserve">  Obaveza izvođača je izrada radioničke dokumentacije i dostavljanje iste investitoru odnosno projektantu na odobrenje.</t>
    </r>
    <r>
      <rPr>
        <b/>
        <sz val="10"/>
        <rFont val="Calibri"/>
        <family val="2"/>
        <scheme val="minor"/>
      </rPr>
      <t xml:space="preserve"> </t>
    </r>
    <r>
      <rPr>
        <sz val="10"/>
        <rFont val="Calibri"/>
        <family val="2"/>
        <scheme val="minor"/>
      </rPr>
      <t>Pozicija.  - WC ( prizemlje )</t>
    </r>
  </si>
  <si>
    <t>Sanitarna pregradna stijena sa jednim vratima i pregradom  tuš kabine.Ukupna visina stijene  220 cm, uključivo inox nogice visine   12 cm. Vrata opremljena kuglom i zasunom za zaključavanje te jednom vješalicom za odlaganje odjeće. Prednja linija ojačana i učvršćena aluminijskim profilom. Svi prihvatni profili (zidni i gornji završni) izrađeni od eloksiranog aluminija.
Stijene i vrata izrađeni od  compact
ploča debljine 1.3 cm.                                                                 
Dekor po izboru projektanta iz standardnog kataloga.</t>
  </si>
  <si>
    <t>Sanitarna pregradna stijena sa jednim vratima i pregradom  wc_a.Ukupna visina stijene  220 cm, uključivo inox nogice visine   12 cm. Vrata opremljena kuglom i zasunom za zaključavanje te jednom vješalicom za odlaganje odjeće. Prednja linija ojačana i učvršćena aluminijskim profilom. Svi prihvatni profili (zidni i gornji završni) izrađeni od eloksiranog aluminija.
Stijene i vrata izrađeni od  compact
ploča debljine 1.3 cm.                                                                 
Dekor po izboru projektanta iz standardnog kataloga.</t>
  </si>
  <si>
    <t>9.15.</t>
  </si>
  <si>
    <t>Sanitarna pregradna stijene sa dvoje vrata i pregradom između wc kabina.Ukupna visina stijene  220 cm, uključivo inox nogice visine   12 cm. Vrata opremljena kuglom i zasunom za zaključavanje te jednom vješalicom za odlaganje odjeće. Prednja linija ojačana i učvršćena aluminijskim profilom. Svi prihvatni profili (zidni i gornji završni) izrađeni od eloksiranog aluminija.
Stijene i vrata izrađeni od  compact
ploča debljine 1.3 cm.                                                                  
Dekor po izboru projektanta iz standardnog kataloga.</t>
  </si>
  <si>
    <t>9.16.</t>
  </si>
  <si>
    <r>
      <t xml:space="preserve">Izrada pregradnih zidova dvostrukim  gips pločama sa obje strane za zidove oznake UZ11b. Ukupna debljina zida je 10 cm. Zid se sastoji od običnih gips kartonskih ploča u dva sloja 2 x 1,25 cm montiranih na potkonstrukciju od tipskih pocinčanih čeličnih profila (CWx50x06) s obje strane. Međuprostor se ispunjava izolacijskim pločama mineralne vune d=50mm, oznaka po </t>
    </r>
    <r>
      <rPr>
        <sz val="10"/>
        <rFont val="Calibri"/>
        <family val="2"/>
        <charset val="238"/>
        <scheme val="minor"/>
      </rPr>
      <t>HRN EN 13162 ili jednakovrijedno</t>
    </r>
    <r>
      <rPr>
        <sz val="10"/>
        <rFont val="Calibri"/>
        <family val="2"/>
        <scheme val="minor"/>
      </rPr>
      <t>.   Kompletno sa svim učvršćenjima u pod i strop, sa ugrađenim okvirom za vrata.  U cijenu stavke uključiti kompletnu potkonstrukciju,  izolaciju, ljepljenje, bandažiranje za keramičarske radove te pripremu za keramičarske, odnosno soboslikarske radove. U cijeni stavke  je i kompletna pripomoć instalaterima.  Obračun po m</t>
    </r>
    <r>
      <rPr>
        <vertAlign val="superscript"/>
        <sz val="10"/>
        <rFont val="Calibri"/>
        <family val="2"/>
        <scheme val="minor"/>
      </rPr>
      <t>2</t>
    </r>
    <r>
      <rPr>
        <sz val="10"/>
        <rFont val="Calibri"/>
        <family val="2"/>
        <scheme val="minor"/>
      </rPr>
      <t xml:space="preserve"> gotovog zida. Izrada unutarnjeg pregradnog zida ukupne debljine 10 cm.  </t>
    </r>
    <r>
      <rPr>
        <b/>
        <sz val="10"/>
        <rFont val="Calibri"/>
        <family val="2"/>
        <charset val="238"/>
        <scheme val="minor"/>
      </rPr>
      <t>(UZ11b)</t>
    </r>
  </si>
  <si>
    <r>
      <t>Obračun po m</t>
    </r>
    <r>
      <rPr>
        <vertAlign val="superscript"/>
        <sz val="10"/>
        <rFont val="Calibri"/>
        <family val="2"/>
        <scheme val="minor"/>
      </rPr>
      <t>2</t>
    </r>
    <r>
      <rPr>
        <sz val="10"/>
        <rFont val="Calibri"/>
        <family val="2"/>
        <scheme val="minor"/>
      </rPr>
      <t xml:space="preserve"> izvedenih zidova od vatrootpornih gips kartonskih ploča na ojačanoj potkontrukciji.</t>
    </r>
  </si>
  <si>
    <r>
      <t>Obračun po m</t>
    </r>
    <r>
      <rPr>
        <vertAlign val="superscript"/>
        <sz val="10"/>
        <rFont val="Calibri"/>
        <family val="2"/>
        <scheme val="minor"/>
      </rPr>
      <t>2</t>
    </r>
    <r>
      <rPr>
        <sz val="10"/>
        <rFont val="Calibri"/>
        <family val="2"/>
        <scheme val="minor"/>
      </rPr>
      <t xml:space="preserve"> izvedenih stropova od vlagootpornih gips kartonskih ploča .</t>
    </r>
  </si>
  <si>
    <r>
      <t>Obračun po m</t>
    </r>
    <r>
      <rPr>
        <vertAlign val="superscript"/>
        <sz val="10"/>
        <rFont val="Calibri"/>
        <family val="2"/>
        <scheme val="minor"/>
      </rPr>
      <t>2</t>
    </r>
    <r>
      <rPr>
        <sz val="10"/>
        <rFont val="Calibri"/>
        <family val="2"/>
        <scheme val="minor"/>
      </rPr>
      <t xml:space="preserve"> izvedenih stropova od vlagootpornih gips kartonskih ploča.</t>
    </r>
  </si>
  <si>
    <t>Obračun po m2 obojane površine.</t>
  </si>
  <si>
    <r>
      <t>Gletanje i bojanje gipskartonskih zidova.
Gletanje i bojenje zidova od gipskartona. Stavka se odnosi na zidove koji su izvedeni gipskartonom,</t>
    </r>
    <r>
      <rPr>
        <sz val="10"/>
        <color rgb="FF388600"/>
        <rFont val="Calibri"/>
        <family val="2"/>
        <scheme val="minor"/>
      </rPr>
      <t xml:space="preserve"> bojama po uzoru na RAL 9010. Za odabir završne boje Naručitelju je potrebno dostaviti tri uzorka iz standardne palete što sličnija RAL-u 9010</t>
    </r>
    <r>
      <rPr>
        <sz val="10"/>
        <color rgb="FFFF0000"/>
        <rFont val="Calibri (Body)"/>
      </rPr>
      <t xml:space="preserve">. </t>
    </r>
    <r>
      <rPr>
        <sz val="10"/>
        <rFont val="Calibri"/>
        <family val="2"/>
        <scheme val="minor"/>
      </rPr>
      <t>Norma za unutarnje boje DIN EN 13-300 ili jednakovrijedno u dva premaza sa svim potrebnim brušenjima,  gletanjima te čišćenjem i otprašivanjem podloge i impregnacijom. Boja prema odabiru projektanta, obavezna izrada do 3 uzorka vel. cca 1 m2 u prostoru prije konačnog odabira boje. Obračun se vrši prema postojećim normama za izvođenje završnih radova u zgradarstvu, GN 531 ili jednakovrijedno.</t>
    </r>
  </si>
  <si>
    <r>
      <t xml:space="preserve">Gletanje i bojenje zidova od porobetona. Stavka se odnosi na zidove koji su izvedeni parobetonom, </t>
    </r>
    <r>
      <rPr>
        <sz val="10"/>
        <color rgb="FF388600"/>
        <rFont val="Calibri"/>
        <family val="2"/>
        <scheme val="minor"/>
      </rPr>
      <t>bojama po uzoru na RAL 9010. Za odabir završne boje Naručitelju je potrebno dostaviti tri uzorka iz standardne palete što sličnija RAL-u 9010</t>
    </r>
    <r>
      <rPr>
        <sz val="10"/>
        <color rgb="FF388600"/>
        <rFont val="Calibri (Body)"/>
        <charset val="238"/>
      </rPr>
      <t>.</t>
    </r>
    <r>
      <rPr>
        <sz val="10"/>
        <rFont val="Calibri"/>
        <family val="2"/>
        <charset val="238"/>
        <scheme val="minor"/>
      </rPr>
      <t xml:space="preserve"> Norma za unutarnje boje DIN EN 13-300 ili jednakovrijedno u dva premaza sa svim potrebnim brušenjima,  gletanjima te čišćenjem i otprašivanjem podloge i impregnacijom. Boja prema odabiru projektanta, obavezna izrada do 3 uzorka vel. cca 1 m2 u prostoru prije konačnog odabira boje. Obračun se vrši prema postojećim normama za izvođenje završnih radova u zgradarstvu, GN 531 ili jednakovrijedno.</t>
    </r>
  </si>
  <si>
    <r>
      <t xml:space="preserve">Gletanje i bojanje prethodno ožbukanih armirano-betonskih zidova, </t>
    </r>
    <r>
      <rPr>
        <sz val="10"/>
        <color rgb="FF388600"/>
        <rFont val="Calibri"/>
        <family val="2"/>
        <scheme val="minor"/>
      </rPr>
      <t>bojama po uzoru na RAL 9010. Za odabir završne boje Naručitelju je potrebno dostaviti tri uzorka iz standardne palete što sličnija RAL-u 9010.</t>
    </r>
    <r>
      <rPr>
        <sz val="10"/>
        <rFont val="Calibri"/>
        <family val="2"/>
        <scheme val="minor"/>
      </rPr>
      <t xml:space="preserve">  Norma za unutarnje boje DIN EN 13-300 ili jednakovrijedno u dva premaza sa svim potrebnim brušenjima,  gletanjima te čišćenjem i otprašivanjem podloge i impregnacijom. Boja prema odabiru projektanta, obavezna izrada do 3 uzorka vel. cca 1 m2 u prostoru prije konačnog odabira boje. Obračun se vrši prema postojećim normama za izvođenje završnih radova u zgradarstvu, GN 531 ili jednakovrijedno.</t>
    </r>
  </si>
  <si>
    <r>
      <t xml:space="preserve">Gletanje i bojanje gips kartonskog spuštenog stropa.
</t>
    </r>
    <r>
      <rPr>
        <sz val="10"/>
        <color rgb="FF388600"/>
        <rFont val="Calibri"/>
        <family val="2"/>
        <scheme val="minor"/>
      </rPr>
      <t>Bojama po uzoru na RAL 9010. Za odabir završne boje Naručitelju je potrebno dostaviti tri uzorka iz standardne palete što sličnija RAL-u 9010.</t>
    </r>
    <r>
      <rPr>
        <sz val="10"/>
        <color rgb="FFFF0000"/>
        <rFont val="Calibri (Body)"/>
      </rPr>
      <t xml:space="preserve">
</t>
    </r>
    <r>
      <rPr>
        <sz val="10"/>
        <rFont val="Calibri"/>
        <family val="2"/>
        <scheme val="minor"/>
      </rPr>
      <t>Norma za unutarnje boje DIN EN 13-300 ili jednakovrijedno u dva premaza sa svim potrebnim brušenjima,  gletanjima te čišćenjem i otprašivanjem podloge i impregnacijom. Boja prema odabiru projektanta, obavezna izrada do 3 uzorka vel. cca 1 m2 u prostoru prije konačnog odabira boje. Obračun se vrši prema postojećim normama za izvođenje završnih radova u zgradarstvu, GN 531 ili jednakovrijedno.</t>
    </r>
  </si>
  <si>
    <r>
      <t xml:space="preserve">Opločenje podova u svlačionicama ( suterena) keramičkim pločicama I klase tehnički gres, ljepljenjem na pripremljenu podlogu. Padovi moraju biti kvalitetno rješeni , voda ne smije  nigdje stajati. Predvidjeti keramiku  protukliznosti R10, fuga fleksibilna. Sve spojeve zida i poda silikonirati, Način izvedbe i ugradbe, preuzimanje i priprema podloga, te način obračuna u svemu prema postojećim normama i pravilima struke. Dimenzija keramičkih pločica: minimalno </t>
    </r>
    <r>
      <rPr>
        <sz val="10"/>
        <color rgb="FF388600"/>
        <rFont val="Calibri (Body)"/>
        <charset val="238"/>
      </rPr>
      <t>30x30 cm</t>
    </r>
    <r>
      <rPr>
        <sz val="10"/>
        <rFont val="Calibri"/>
        <family val="2"/>
        <scheme val="minor"/>
      </rPr>
      <t>, debljina: 8-12 mm, boja: siva, pogodne za održavanje.</t>
    </r>
  </si>
  <si>
    <t>Čelo + gazište obračun po m2</t>
  </si>
  <si>
    <t>10.5.</t>
  </si>
  <si>
    <r>
      <t xml:space="preserve">Dobava i postava gumene homogene podne obloge debljine minimalno </t>
    </r>
    <r>
      <rPr>
        <sz val="10"/>
        <rFont val="Calibri (Body)"/>
        <charset val="238"/>
      </rPr>
      <t>10 mm</t>
    </r>
    <r>
      <rPr>
        <sz val="10"/>
        <rFont val="Calibri"/>
        <family val="2"/>
        <charset val="238"/>
        <scheme val="minor"/>
      </rPr>
      <t xml:space="preserve"> u teretani ( gym/ fitness). Izrada izravnavajućeg sloja masom za izravnanje u debljini od 1 do 2 mm,  na suhu, čvrstu i ravnu podlogu. Dopuštene su granične vrijednosti neravnina gotove podloge prema DIN 18202 ili jednakovrijedane,  a dozvoljena vlažnost estriha prema DIN 18560 ili jednakovrijedan, je 2% CM.</t>
    </r>
  </si>
  <si>
    <r>
      <t xml:space="preserve">Na ovako pripremljenu podlogu polaže se homogena fleksibilna gumena podna obloga antibakterijskih i fungicidalnih karakteristika, s zaštitom koja pruža doživotnu zaštitu i otpornost na kiseline i lužine te značajno smanjuje troškove čišćenja i održavanja. </t>
    </r>
    <r>
      <rPr>
        <sz val="10"/>
        <rFont val="Calibri"/>
        <family val="2"/>
        <scheme val="minor"/>
      </rPr>
      <t>Za odabir završnog izgleda podne obloge Naručitelju je potrebno dostaviti standardnu paletu na odabir, sa minimalno 3 moguća uzorka.</t>
    </r>
  </si>
  <si>
    <r>
      <t xml:space="preserve">Sve kompletno izvesti do potpune gotovosti za upotrebu. Obračun po m2 </t>
    </r>
    <r>
      <rPr>
        <sz val="10"/>
        <rFont val="Calibri (Body)"/>
      </rPr>
      <t>tlocrtne projekcije izvedene prostorije,</t>
    </r>
    <r>
      <rPr>
        <sz val="10"/>
        <rFont val="Calibri"/>
        <family val="2"/>
        <charset val="238"/>
        <scheme val="minor"/>
      </rPr>
      <t xml:space="preserve"> sukladno uputama proizvođača. Na sudaru poda s obodnim zidovima, bez obzira na obradu zida izvesti originalni holker visine do 10 cm, </t>
    </r>
    <r>
      <rPr>
        <sz val="10"/>
        <rFont val="Calibri (Body)"/>
        <charset val="238"/>
      </rPr>
      <t>koji se ne iskazuje zasebno, već je obuhvaćen obračunom .</t>
    </r>
  </si>
  <si>
    <t>Obračun po m2 izvedene obloge</t>
  </si>
  <si>
    <t>1.4.</t>
  </si>
  <si>
    <t>TROŠKOVNIK OPREME I MOBILIJARA</t>
  </si>
  <si>
    <t xml:space="preserve">BOĆARSKI REKVIZITI U DVORANI </t>
  </si>
  <si>
    <t>Tepisi za brzinsko izbijanje</t>
  </si>
  <si>
    <t xml:space="preserve">Tepisi za precizno izbijanje </t>
  </si>
  <si>
    <t xml:space="preserve">Crvene boće za precizno izbijanje </t>
  </si>
  <si>
    <t xml:space="preserve">Bijele boće za brzinsko i precizno </t>
  </si>
  <si>
    <t>Stalci za brzinsko izbijanje (60 — 100 cm)</t>
  </si>
  <si>
    <t xml:space="preserve">Gredice izmedu igrališta (7,5 m) </t>
  </si>
  <si>
    <t>Bulini (crveni)</t>
  </si>
  <si>
    <t>Bulini (bjeli)</t>
  </si>
  <si>
    <t xml:space="preserve">Šestari (za igru bližanja i izbijanja u krugu) </t>
  </si>
  <si>
    <t>Mreže za potezanje terena (teniske)</t>
  </si>
  <si>
    <t xml:space="preserve">Šipke za igru </t>
  </si>
  <si>
    <t xml:space="preserve">Sprava za razvlačenje pjeska </t>
  </si>
  <si>
    <t>1.7.</t>
  </si>
  <si>
    <t>1.8.</t>
  </si>
  <si>
    <t>1.9.</t>
  </si>
  <si>
    <t>1.10.</t>
  </si>
  <si>
    <t>1.11.</t>
  </si>
  <si>
    <t>1.12.</t>
  </si>
  <si>
    <t>1.13.</t>
  </si>
  <si>
    <t>1.14.</t>
  </si>
  <si>
    <t>1.15.</t>
  </si>
  <si>
    <t>1.16.</t>
  </si>
  <si>
    <t>Sprava za potezanje linija na terenima (1m)</t>
  </si>
  <si>
    <t xml:space="preserve">Parkovne metle (četke) za skidanje pjeska </t>
  </si>
  <si>
    <t>Semafore za staze (pisanje ponata)</t>
  </si>
  <si>
    <t>Glavni semafor za vrijeme</t>
  </si>
  <si>
    <t xml:space="preserve">Semafor za ukupni rezultat </t>
  </si>
  <si>
    <t>1.17.</t>
  </si>
  <si>
    <t>1.18.</t>
  </si>
  <si>
    <t>1.19.</t>
  </si>
  <si>
    <t>Pijesak za terene (1,2-1,8mm granulacija)</t>
  </si>
  <si>
    <t>kg.</t>
  </si>
  <si>
    <t>1.20.</t>
  </si>
  <si>
    <t>set</t>
  </si>
  <si>
    <t xml:space="preserve">oprema za školu boćanja (kapice, štapovi sa postoljem, skalice, blokeri, prepone male, savijače, balans ploče) </t>
  </si>
  <si>
    <t xml:space="preserve">2. </t>
  </si>
  <si>
    <t>OPREMA BAZIRANA NA EKO TRANZICIJI I DIGITALIZACIJI</t>
  </si>
  <si>
    <t>Pametni biciklarnik (ispred dvorane), na solarni izvor energije, s mogućnošću kartičnog plaćanja i kontrole, za cca 15 bicikla - po mogućnosti kombinacija 10 običnih i  plus 5 električna</t>
  </si>
  <si>
    <t xml:space="preserve">Brojači posjetitelja na ulazima. </t>
  </si>
  <si>
    <t xml:space="preserve">3. </t>
  </si>
  <si>
    <t>OPREMA U PROSTORIJAMA OBJEKTA</t>
  </si>
  <si>
    <t>PODRUM / SUTEREN</t>
  </si>
  <si>
    <r>
      <rPr>
        <b/>
        <sz val="11"/>
        <rFont val="Calibri"/>
        <family val="2"/>
        <scheme val="minor"/>
      </rPr>
      <t>svlačionice</t>
    </r>
    <r>
      <rPr>
        <sz val="11"/>
        <rFont val="Calibri"/>
        <family val="2"/>
        <scheme val="minor"/>
      </rPr>
      <t xml:space="preserve">  (dvije momčadske i sudačka) :</t>
    </r>
  </si>
  <si>
    <t xml:space="preserve">soba za prvu pomoć / ured :  </t>
  </si>
  <si>
    <r>
      <t xml:space="preserve">klupe s kabinama i ormarićima za presvlačenje
</t>
    </r>
    <r>
      <rPr>
        <b/>
        <sz val="11"/>
        <rFont val="Calibri"/>
        <family val="2"/>
        <scheme val="minor"/>
      </rPr>
      <t xml:space="preserve">
</t>
    </r>
    <r>
      <rPr>
        <sz val="11"/>
        <rFont val="Calibri"/>
        <family val="2"/>
        <scheme val="minor"/>
      </rPr>
      <t xml:space="preserve">
</t>
    </r>
  </si>
  <si>
    <t>zidne table za crtanje</t>
  </si>
  <si>
    <t>medicinski stol</t>
  </si>
  <si>
    <t>uredski ormar</t>
  </si>
  <si>
    <t>uredske stolice</t>
  </si>
  <si>
    <t xml:space="preserve">zatvorene police/ormari  ,po dužini hodnika uz istočnu stranu ( slobodna površina uz zidove je 4,20M + 2,0M). Maksimalna moguća dubina ormara je 50 cm.
</t>
  </si>
  <si>
    <r>
      <rPr>
        <b/>
        <sz val="11"/>
        <rFont val="Calibri"/>
        <family val="2"/>
        <scheme val="minor"/>
      </rPr>
      <t>u hodniku:</t>
    </r>
    <r>
      <rPr>
        <sz val="11"/>
        <rFont val="Calibri"/>
        <family val="2"/>
        <scheme val="minor"/>
      </rPr>
      <t xml:space="preserve">
zatvorene police/ormari  ,po dužini hodnika uz istočnu stranu ( slobodna površina uz zidove je 4,20M + 2,0M). Maksimalna moguća dubina ormara je 50 cm.
</t>
    </r>
  </si>
  <si>
    <t>uredski stol</t>
  </si>
  <si>
    <t xml:space="preserve">PRIZEMLJE
</t>
  </si>
  <si>
    <r>
      <rPr>
        <b/>
        <sz val="11"/>
        <rFont val="Calibri"/>
        <family val="2"/>
        <scheme val="minor"/>
      </rPr>
      <t xml:space="preserve">svlačionice  </t>
    </r>
    <r>
      <rPr>
        <sz val="11"/>
        <rFont val="Calibri"/>
        <family val="2"/>
        <scheme val="minor"/>
      </rPr>
      <t>(dvije momčadske i sudačka) :</t>
    </r>
    <r>
      <rPr>
        <sz val="10"/>
        <rFont val="Calibri"/>
        <family val="2"/>
        <scheme val="minor"/>
      </rPr>
      <t xml:space="preserve">
</t>
    </r>
    <r>
      <rPr>
        <sz val="11"/>
        <rFont val="Calibri"/>
        <family val="2"/>
        <scheme val="minor"/>
      </rPr>
      <t xml:space="preserve">
</t>
    </r>
  </si>
  <si>
    <t xml:space="preserve">klupe s kabinama i ormarićima za presvlačenje i kukama za vješanje odjeće </t>
  </si>
  <si>
    <t>Zidne table za crtanje min. 1x0,7 m</t>
  </si>
  <si>
    <t xml:space="preserve">sanitarnih čvorova i tuševa (potrebno predvidjetu sve potrebne sanitarije) i potrepštine (četka za wc školjku 3kom, boca za sapun 3kom. , nosač za wc papir   3kom., kutija za papir i ispuhivač za ruke 3kom.,  zidni fenovi 3kom., ogledalo  3kom., , zidna grijalica za šugamane  3 kom.  , kutija za dezinfekciju ruku   3kom. ;
</t>
  </si>
  <si>
    <t>medicinska soba</t>
  </si>
  <si>
    <t>pomični medicinski krevet</t>
  </si>
  <si>
    <t>ormar sa (dijelom) staklenim vratima</t>
  </si>
  <si>
    <t>uredska stolica</t>
  </si>
  <si>
    <t>3.14.</t>
  </si>
  <si>
    <t>ladičar</t>
  </si>
  <si>
    <t>ormarić za prvu pomoć (puni)</t>
  </si>
  <si>
    <t>magazin / spremište</t>
  </si>
  <si>
    <t>3.15.</t>
  </si>
  <si>
    <t>3.16.</t>
  </si>
  <si>
    <t>3.17.</t>
  </si>
  <si>
    <t>3.18.</t>
  </si>
  <si>
    <t xml:space="preserve">police za odlaganje stvari 
</t>
  </si>
  <si>
    <t xml:space="preserve">usisavač klasični
</t>
  </si>
  <si>
    <t xml:space="preserve">robotski usisavač 
</t>
  </si>
  <si>
    <t xml:space="preserve">usisavač/ribač 
</t>
  </si>
  <si>
    <t>set za čišćenje</t>
  </si>
  <si>
    <t>3.19.</t>
  </si>
  <si>
    <t>3.20.</t>
  </si>
  <si>
    <t>masina za pranje i sušenje rublja</t>
  </si>
  <si>
    <t>3.21.</t>
  </si>
  <si>
    <t>uredaj za gladanje (napuhivanje odjeće)</t>
  </si>
  <si>
    <t>3.22.</t>
  </si>
  <si>
    <t>3.23.</t>
  </si>
  <si>
    <t>sklopive stolice metalno postolje, sjedalo i naslon tvrda plastika (50 kom)</t>
  </si>
  <si>
    <r>
      <rPr>
        <b/>
        <sz val="11"/>
        <rFont val="Calibri"/>
        <family val="2"/>
        <scheme val="minor"/>
      </rPr>
      <t xml:space="preserve">WC </t>
    </r>
    <r>
      <rPr>
        <sz val="11"/>
        <rFont val="Calibri"/>
        <family val="2"/>
        <scheme val="minor"/>
      </rPr>
      <t>( žene, muškarci i OSI )</t>
    </r>
  </si>
  <si>
    <t>kompletna oprema za uredenje sanitarnih čvorova (školjke, umivaonici, ogledala, zidna grijalica, tuševi sa staklenim paravanima, sitni inventar...)</t>
  </si>
  <si>
    <r>
      <rPr>
        <b/>
        <sz val="11"/>
        <rFont val="Calibri"/>
        <family val="2"/>
        <scheme val="minor"/>
      </rPr>
      <t xml:space="preserve">HODNIK - </t>
    </r>
    <r>
      <rPr>
        <sz val="11"/>
        <rFont val="Calibri"/>
        <family val="2"/>
        <scheme val="minor"/>
      </rPr>
      <t>prizemlje</t>
    </r>
  </si>
  <si>
    <t>3.24.</t>
  </si>
  <si>
    <t>3.25.</t>
  </si>
  <si>
    <t>3.26.</t>
  </si>
  <si>
    <t>3.27.</t>
  </si>
  <si>
    <t xml:space="preserve">aparat za vodu </t>
  </si>
  <si>
    <t>aparat za kavu</t>
  </si>
  <si>
    <t xml:space="preserve">otirač u metalnom okviru, kao Nomad Tera 9100 ili jednakovrijedan Dimenzije: 150 x 100 cm </t>
  </si>
  <si>
    <t>zatvrene metalne police</t>
  </si>
  <si>
    <t>3.28.</t>
  </si>
  <si>
    <t>3.29.</t>
  </si>
  <si>
    <t>zidni sat na baterije</t>
  </si>
  <si>
    <t>aparat za gašenje požara</t>
  </si>
  <si>
    <t xml:space="preserve">1. KAT
</t>
  </si>
  <si>
    <t>URED</t>
  </si>
  <si>
    <t>3.30.</t>
  </si>
  <si>
    <t xml:space="preserve">uredski ormar </t>
  </si>
  <si>
    <t>3.31.</t>
  </si>
  <si>
    <t>3.32.</t>
  </si>
  <si>
    <t>3.33.</t>
  </si>
  <si>
    <t>3.34.</t>
  </si>
  <si>
    <t>laptop</t>
  </si>
  <si>
    <t>printer</t>
  </si>
  <si>
    <t>3.35.</t>
  </si>
  <si>
    <t>3.36.</t>
  </si>
  <si>
    <t>koš za otpad</t>
  </si>
  <si>
    <t xml:space="preserve">samostojeća vješalica sa stalkom za kišobrane </t>
  </si>
  <si>
    <t>SOBA ZA SASTANKE</t>
  </si>
  <si>
    <t>3.37.</t>
  </si>
  <si>
    <t>3.38.</t>
  </si>
  <si>
    <t>3.39.</t>
  </si>
  <si>
    <t>3.40.</t>
  </si>
  <si>
    <t>konferencijski stol za 10 ljudi ( min.)</t>
  </si>
  <si>
    <t>uredskih/konferencijskih stolica</t>
  </si>
  <si>
    <t>TV prijamnik s mogućnošću ppt prezentiranja</t>
  </si>
  <si>
    <t>zidna konzola za TV, (zidni nosač )</t>
  </si>
  <si>
    <t>3.41.</t>
  </si>
  <si>
    <t>3.42.</t>
  </si>
  <si>
    <t>Grb RH u drvenom okviru</t>
  </si>
  <si>
    <t>3.43.</t>
  </si>
  <si>
    <t>3.44.</t>
  </si>
  <si>
    <t>INTERAKTIVNA PLOČA ( dimenzije ploče: 180x120, sučelje za rad sa interaktivnom pločom: prevedeno na Hrvatski, završna obloga:bijela povr*sina niskog sjaja, mogućnost pisanja/brisanja, flomaster u izabranoj boji/suho brisanje, te mogućnost elektroničkog pisanja i brisanja, rad programskog sučelja u MS WINDOWS OKRUŽENJU, bilje“ske se pohranjuju izravno u SOFTWARE u stvarnom vremenu, boji i visokoj rezoluciji, mogućnost nadogradnje na bazu koja koristi bežičnu tehnologiju, višestruki 'Save as' formati; npr. Web stranice (,html), PDF datoteke (.pdf) ili neki od slikovnih formata, .bmp .emf .gif .jpg . png .tif .wmf</t>
  </si>
  <si>
    <t>3.45.</t>
  </si>
  <si>
    <t>3.46.</t>
  </si>
  <si>
    <t>DVORANA / BOĆARSKA HALA</t>
  </si>
  <si>
    <t xml:space="preserve">barjaci s nosačima </t>
  </si>
  <si>
    <t>OPREMA  ZA BOĆARSKI DOM  UKUPNO :</t>
  </si>
  <si>
    <t>montaine tribine ,dimnzionirane za 152 sjedeća mjesta ( 3 bloka sa po 40, 64 i 48  mjesta , raspoređenih u 4 reda, i razdvojenih sa dva glavna pristupa sa ulaza u dvoranu.</t>
  </si>
  <si>
    <t>Montaža/Demontaža informacijskih ploča. Poloče nabavlja investitor te ih dostavlja na gradilište, a obveza izvođača je montaža na vidljivo mjesto</t>
  </si>
  <si>
    <t>b) trajne table</t>
  </si>
  <si>
    <t>d=20 cm</t>
  </si>
  <si>
    <r>
      <t>m</t>
    </r>
    <r>
      <rPr>
        <sz val="10"/>
        <rFont val="Calibri"/>
        <family val="2"/>
      </rPr>
      <t>³</t>
    </r>
  </si>
  <si>
    <t>Dobava materijala te izvedba (betoniranje) kaskadne kostrukcije -ab zidova koji čine žardinjere i škarpe,  debljine zida  d=15 cm  i max. visine do 1,2 m. Beton tlačne čvrstoće C30/37. Obračun po m³ ugrađenog betona.</t>
  </si>
  <si>
    <t>h=1,20m</t>
  </si>
  <si>
    <t>h=0,90m</t>
  </si>
  <si>
    <t>h=0,60m</t>
  </si>
  <si>
    <r>
      <rPr>
        <b/>
        <sz val="10"/>
        <rFont val="Calibri"/>
        <family val="2"/>
        <scheme val="minor"/>
      </rPr>
      <t>Vrata između 2 cjeline zgrade</t>
    </r>
    <r>
      <rPr>
        <sz val="10"/>
        <rFont val="Calibri"/>
        <family val="2"/>
        <scheme val="minor"/>
      </rPr>
      <t xml:space="preserve"> – jednokrilna vatrootporna vrata na granici požarnog sektora, EI30-C-Sm
Jediničnom cijenom obuhvatiti izradu radioničkog nacrta, statički proračun, sav spojni i pričvrsni materijal, potreban propisani okov,  kao i sva potrebna kitovanja i dihtovanja. Obračun po komadu ugrađenih vrata  dovedenih do pune funkcionalnosti sa garancijom. Stavka treba biti usklađena sa važećim normama/ zakonima/ pravilnicima. Vrata su na evakuacijskom putu, te izvesti sa panik bravom, te u skladu sa ZOP/ZNR.
U slučaju promjene detalja treba poštivati svijetle dimenzije otvora i sukladno tome uskladiti zidarske otvore!
Protupožarni zahtjev EI30-C-Sm prema odredbama protupožarstva s atestom vatrootpornosti. Čelik krila pocinčan i s temeljnim premazom, premaz RAL u boji po izboru investitora. 
Debljina krila vrata najmanje 50 mm, debljina lima obostrano 1,5 mm.  Dovratnik s dopunskim okvirom, trostrani, od pocinčanog čelika i s temeljnim premazom, završna obrada plastifikacija u boji </t>
    </r>
    <r>
      <rPr>
        <sz val="10"/>
        <color rgb="FFFF0000"/>
        <rFont val="Calibri"/>
        <family val="2"/>
        <scheme val="minor"/>
      </rPr>
      <t>RAL 9010 Reinweiss MAT</t>
    </r>
    <r>
      <rPr>
        <sz val="10"/>
        <rFont val="Calibri"/>
        <family val="2"/>
        <scheme val="minor"/>
      </rPr>
      <t xml:space="preserve">. Vrata se ugrađuju u porobetonskim blokom zidani zid  debljine 20 cm, žbukan s obje strane.
</t>
    </r>
    <r>
      <rPr>
        <b/>
        <sz val="10"/>
        <rFont val="Calibri"/>
        <family val="2"/>
        <charset val="238"/>
        <scheme val="minor"/>
      </rPr>
      <t>Svijetla mjera otvora:</t>
    </r>
    <r>
      <rPr>
        <b/>
        <sz val="10"/>
        <rFont val="Calibri"/>
        <family val="2"/>
        <scheme val="minor"/>
      </rPr>
      <t xml:space="preserve"> 100 x 220 cm.</t>
    </r>
  </si>
  <si>
    <r>
      <t xml:space="preserve">UNUTRAŠNJA, PUNA, ČELIČNA IZVEDBA.
</t>
    </r>
    <r>
      <rPr>
        <b/>
        <sz val="10"/>
        <rFont val="Calibri"/>
        <family val="2"/>
        <charset val="238"/>
        <scheme val="minor"/>
      </rPr>
      <t>EI30-C-Sm</t>
    </r>
    <r>
      <rPr>
        <sz val="10"/>
        <rFont val="Calibri"/>
        <family val="2"/>
        <scheme val="minor"/>
      </rPr>
      <t xml:space="preserve">
Završna obrada plastifikacija u boji </t>
    </r>
    <r>
      <rPr>
        <sz val="10"/>
        <color rgb="FFFF0000"/>
        <rFont val="Calibri"/>
        <family val="2"/>
        <scheme val="minor"/>
      </rPr>
      <t>RAL 9010 Reinweiss MAT</t>
    </r>
    <r>
      <rPr>
        <sz val="10"/>
        <rFont val="Calibri"/>
        <family val="2"/>
        <scheme val="minor"/>
      </rPr>
      <t xml:space="preserve">.
Inox pant 3D - 2 kom.
Protupožarna brava (EN12209 ili jednakovrijedno) sa panik funkcijom.
Inox kvaka (EN1906 ili jednakovrijedno) sa lica.
Sa naličja Inox Panik Poluga (EN1125 ili jednakovrijedno). 
Hidraulički zatvarač (EN1154 ili jednakovrijedno) sa kliznom vodilicom.
Cilindar sa 3 ključa.
Brtve trostrano, bez praga i bez spuštajuće brtve.
Obuhvatni dovratnik za zid do 20 cm
</t>
    </r>
  </si>
  <si>
    <r>
      <rPr>
        <b/>
        <sz val="10"/>
        <rFont val="Calibri"/>
        <family val="2"/>
        <scheme val="minor"/>
      </rPr>
      <t>Vrata na spremištu</t>
    </r>
    <r>
      <rPr>
        <sz val="10"/>
        <rFont val="Calibri"/>
        <family val="2"/>
        <scheme val="minor"/>
      </rPr>
      <t xml:space="preserve"> – jednokrilna vatrootporna vrata na granici požarnog sektora, EI30-C-Sm
Jediničnom cijenom obuhvatiti izradu radioničkog nacrta, statički proračun, sav spojni i pričvrsni materijal, potreban propisani okov,  kao i sva potrebna kitovanja i dihtovanja. Obračun po komadu ugrađenih vrata  dovedenih do pune funkcionalnosti sa garancijom. Stavka treba biti usklađena sa važećim normama/ zakonima/ pravilnicima. Vrata su na evakuacijskom putu, te izvesti sa panik bravom, te u skladu sa ZOP/ZNR.
U slučaju promjene detalja treba poštivati svijetle dimenzije otvora i sukladno tome uskladiti zidarske otvore!
Protupožarni zahtjev EI30-C-Sm prema odredbama protupožarstva s atestom vatrootpornosti. Čelik krila pocinčan i s temeljnim premazom, premaz RAL u boji po izboru investitora. 
Debljina krila vrata najmanje 50 mm, debljina lima obostrano 1,5 mm.  Dovratnik s dopunskim okvirom, trostrani, od pocinčanog čelika i s temeljnim premazom, završna obrada plastifikacija u boji </t>
    </r>
    <r>
      <rPr>
        <sz val="10"/>
        <color rgb="FFFF0000"/>
        <rFont val="Calibri"/>
        <family val="2"/>
        <scheme val="minor"/>
      </rPr>
      <t>RAL 9010 Reinweiss MAT</t>
    </r>
    <r>
      <rPr>
        <sz val="10"/>
        <rFont val="Calibri"/>
        <family val="2"/>
        <scheme val="minor"/>
      </rPr>
      <t xml:space="preserve">. Vrata se ugrađuju u porobetonskim blokom zidani zid  debljine 20 cm, žbukan s obje strane.
</t>
    </r>
    <r>
      <rPr>
        <b/>
        <sz val="10"/>
        <rFont val="Calibri"/>
        <family val="2"/>
        <charset val="238"/>
        <scheme val="minor"/>
      </rPr>
      <t>Svijetla mjera otvora:</t>
    </r>
    <r>
      <rPr>
        <b/>
        <sz val="10"/>
        <rFont val="Calibri"/>
        <family val="2"/>
        <scheme val="minor"/>
      </rPr>
      <t xml:space="preserve"> 75 x 220 cm.</t>
    </r>
  </si>
  <si>
    <t>postamenti /temelji stupova reflektora.</t>
  </si>
  <si>
    <r>
      <rPr>
        <b/>
        <sz val="10"/>
        <rFont val="Calibri"/>
        <family val="2"/>
        <scheme val="minor"/>
      </rPr>
      <t>Gabionski zid</t>
    </r>
    <r>
      <rPr>
        <sz val="10"/>
        <rFont val="Calibri"/>
        <family val="2"/>
        <scheme val="minor"/>
      </rPr>
      <t>: Izrada nasipa od kamenitih materijala iza gabionskog zida  sa strojnim razastiranjem uz zbijanje do potrebne zbijenosti 70 MPa na dnu nasipa i do 100 MPa na vrhu nasipa. Stavka obuhvaća izradu nasipa od kamenog materijala iz iskopa ili pozajmišta kojeg osigurava izvođač radova te obuhvaća nabavu i dopremu materijala, nasipavanje, razastiranje, te grubo planiranje materijala u nasipu prema dimenzijama i nagibima iz projekta, kao i zbijanje u svemu prema OTU. 
Materijal mora imati karakteristike:
•  Cu ≥ 9 ,
•  &gt;10% sitnih čestica
•  kut unutrašnjeg trenja &gt;38o
•  bez organskih primjesa
Izvoditelj se obvezuje da na vrijeme, prije ugradnje pribavi odgovarajuće certifikate i suglasnost Nadzornog inženjera za ugradnju. Rad se mjeri i obračunava po m³ zbijenog nasipa.</t>
    </r>
  </si>
  <si>
    <r>
      <rPr>
        <b/>
        <sz val="10"/>
        <rFont val="Calibri"/>
        <family val="2"/>
        <scheme val="minor"/>
      </rPr>
      <t>Gabioni</t>
    </r>
    <r>
      <rPr>
        <sz val="10"/>
        <rFont val="Calibri"/>
        <family val="2"/>
        <scheme val="minor"/>
      </rPr>
      <t>. Nabava, doprema i ugradnja elemenata gabiona. Žičane mreže su dvostruko pletene, minimalnog otvora 8x10 cm, sa zaštitom protiv korozije tipa A i zaštitom protiv UV zračenja (PVC + ZnZn90%/Al10%), a sve u skladu sa tehničkim specifikacijama danim u projektu. Na poleđini gabionskog koša ugrađuje se geotekstil za separaciju sa specifikacijama danim u projektu. Kamen koji se ugrađuje na lice gabiona mora biti ručno slagan, klesani kamen dimenzija 20-25 cm, a prema specifikacijama danim u projetku. Ispuna gabiona ugrađuje se strojno. Gabioni su dimenzija 1,00 x 2,00 x 1,00 m. Obrada kamenog lica gabiona treba biti što sličnija obradi lica iz prethodne faze izvedbe (I etape). Obračun po m³ ugrađenog gabiona.</t>
    </r>
  </si>
  <si>
    <r>
      <t>m</t>
    </r>
    <r>
      <rPr>
        <sz val="11"/>
        <rFont val="Calibri"/>
        <family val="2"/>
      </rPr>
      <t>³</t>
    </r>
  </si>
  <si>
    <t>Obračun po kom.</t>
  </si>
  <si>
    <r>
      <rPr>
        <sz val="10"/>
        <rFont val="Calibri"/>
        <family val="2"/>
        <scheme val="minor"/>
      </rPr>
      <t xml:space="preserve">Ploče na nosačima - obloga terase/ galerije na katu:         dobava i montaža - opločenje se izvodi odgovarajućim pločama debljine d=2,0cm koje se postavljaju na sustav nosače koji se mogu podešavati (podignuti pod).  Montaža je bez ljepljenja . .Padovi na ab ploči vanjske galerije moraju biti kvalitetno rješeni , voda ne smije  nigdje stajati. Podne ploče moraju biti protukliznosti R10 ili više , širina fuge po uputama prozvođača. Način izvedbe i ugradbe, preuzimanje i priprema podloga, te način obračuna u svemu prema postojećim normama i pravilima struke. Dimenzija pločica: minimalno 30x30 cm, debljina: 20 mm min.,  boja: </t>
    </r>
    <r>
      <rPr>
        <b/>
        <sz val="10"/>
        <color rgb="FFC00000"/>
        <rFont val="Calibri"/>
        <family val="2"/>
        <scheme val="minor"/>
      </rPr>
      <t>sive</t>
    </r>
    <r>
      <rPr>
        <sz val="10"/>
        <rFont val="Calibri"/>
        <family val="2"/>
        <scheme val="minor"/>
      </rPr>
      <t>, pogodne za održavanje. ,namjenjene za vanjske prostore -zahtjeva se dugotrajnost, otpornost na visoke ljetne temperature zraka kao i niske zimske temperature- smrzavanje i druge vremenske uvjete,  te otpornost na morsku vodu i gubitak boje ( pigmenta od izloženosti izravnom suncu ).
Potkonstrukcija:  podesivi nosači se montiraju direktno na prethodno hidroizoliranu  armiranobetonske ploču . Ab ploča se prije ugradnje hidroizolacije, u dogovoru sa nadzornim inženjerom, brusi  i "gleta" polimercementnim ljepilom , da bi se osigurao projektirani pad integriran u ab ploči 0,5%, te poboljšalo prijanjanje same hidroizolacije.
U cijenu uključeno, dobava svega ostalog materijala za realizaciju stavke te istovar, razvoz do mjesta montaže, montaža, svi prijevozi i prijenosi, čišćenje, zbrinjavanje ambalaže i škarta na za to regirstriranu deponiju, sav potreban rad, sav potreban spojni materijal i drugo.</t>
    </r>
    <r>
      <rPr>
        <b/>
        <sz val="10"/>
        <color rgb="FFA66500"/>
        <rFont val="Calibri"/>
        <family val="2"/>
        <scheme val="minor"/>
      </rPr>
      <t xml:space="preserve">
</t>
    </r>
  </si>
  <si>
    <r>
      <t xml:space="preserve">Opločenje podova unutarnje galerije ( u dvorani, pristup sa 1. kata/ vanjske galerije) keramičkim pločicama I klase, ljepljenjem na pripremljenu podlogu. Predvidjeti keramiku  protukliznosti R10 ili više, fuga fleksibilna. Sve spojeve zida i poda silikonirati, Način izvedbe i ugradbe, preuzimanje i priprema podloga, te način obračuna u svemu prema postojećim normama i pravilima struke ( isti patern/ odabir dezena keramike kao na vanjskoj galeriji) . Dimenzija keramičkih pločica: minimalno 30x30 cm, debljina: 8-12 mm, boja: </t>
    </r>
    <r>
      <rPr>
        <b/>
        <sz val="10"/>
        <color rgb="FFC00000"/>
        <rFont val="Calibri"/>
        <family val="2"/>
        <scheme val="minor"/>
      </rPr>
      <t>siva</t>
    </r>
  </si>
  <si>
    <t>12.9.</t>
  </si>
  <si>
    <t>12.10.</t>
  </si>
  <si>
    <r>
      <t>Izrada kamene obloge jednokrakih I dvokrakih stubišta.  Stubište se sastoji od</t>
    </r>
    <r>
      <rPr>
        <sz val="10"/>
        <color rgb="FFFF0000"/>
        <rFont val="Calibri"/>
        <family val="2"/>
      </rPr>
      <t xml:space="preserve"> </t>
    </r>
    <r>
      <rPr>
        <sz val="10"/>
        <rFont val="Calibri"/>
        <family val="2"/>
      </rPr>
      <t>čela debljine 2cm i gazišta debljine 3</t>
    </r>
    <r>
      <rPr>
        <sz val="10"/>
        <color rgb="FF388600"/>
        <rFont val="Calibri"/>
        <family val="2"/>
      </rPr>
      <t xml:space="preserve"> </t>
    </r>
    <r>
      <rPr>
        <sz val="10"/>
        <rFont val="Calibri"/>
        <family val="2"/>
      </rPr>
      <t>cm</t>
    </r>
    <r>
      <rPr>
        <sz val="10"/>
        <rFont val="Calibri"/>
        <family val="2"/>
        <scheme val="minor"/>
      </rPr>
      <t xml:space="preserve">. Širina gazišta cca 30 cm. , viisna čela cca 17cm Duljina iz komada cca 115-150cm. Gazište treba preći  minimalno 1cm preko čela stepenice, I minimalno 0,5 cm preko bočnih ožbukanih strana. Sve mjere provjeriti na licu mjesta prije izvedbe. Podesti se izvode od kamenih ploča dim. cca 30 cm x 3 cm x slobodno. Kamen vrste kao dolit ili jednakovrijedan za unutarnje podove, dimenzije 30x slobodno, debljina 3 cm, završna polirana obrada. Za postavljanje kamena koristi se brzovezujuće,  fleksibilno cementno ljepilo za unutarnje i vanjske prostore. Ljepilo treba biti otporno na vodu i smrzavanje, kristalnog vezivanja vode, visoko obogaćeno. Polaganje vršiti u minimalnoj debljini 6 mm ljepila. Ljepilo se nanosi u dva radna koraka. U prvom koraku nanosi se tanki kontaktni sloj ravnom stranom gletera, na koji se dok je jos svjež nanosi drugi sloj ljepila nazubljenom stranom gletera. Za fugiranje kamena koristiti visokokvalitetni, brzosušeći, vodootporni mort za suspenziju za fugiranje u boji podnih kamenih ploča. Debljina fuge max. 5 mm. </t>
    </r>
    <r>
      <rPr>
        <sz val="10"/>
        <color rgb="FF388600"/>
        <rFont val="Calibri"/>
        <family val="2"/>
        <scheme val="minor"/>
      </rPr>
      <t xml:space="preserve">   </t>
    </r>
    <r>
      <rPr>
        <sz val="10"/>
        <color rgb="FFFF0000"/>
        <rFont val="Calibri"/>
        <family val="2"/>
        <charset val="238"/>
        <scheme val="minor"/>
      </rPr>
      <t xml:space="preserve">              </t>
    </r>
    <r>
      <rPr>
        <sz val="10"/>
        <rFont val="Calibri"/>
        <family val="2"/>
        <scheme val="minor"/>
      </rPr>
      <t xml:space="preserve">                     </t>
    </r>
  </si>
  <si>
    <r>
      <t>Postavljanje kamenih ploča u ulazima, hodnicima, predulazima i drugim prostorijama određenih projektom. Način izvedbe i ugradbe, preuzimanje i priprema podloga, te način obračuna u svemu prema postojećim normama i pravilima struke. Kamen vrste kao dolit ili jednakovrijedan za unutarnje podove, dimenzije 30x slobodno, debljina 3 cm, završna polirana obrada.</t>
    </r>
    <r>
      <rPr>
        <sz val="10"/>
        <color rgb="FF388600"/>
        <rFont val="Calibri"/>
        <family val="2"/>
        <scheme val="minor"/>
      </rPr>
      <t xml:space="preserve"> </t>
    </r>
    <r>
      <rPr>
        <sz val="10"/>
        <rFont val="Calibri"/>
        <family val="2"/>
        <scheme val="minor"/>
      </rPr>
      <t>Za postavljanje kamena koristi se brzovezujuće,  fleksibilno cementno ljepilo za unutarnje i vanjske prostore. Ljepilo treba biti otporno na vodu i smrzavanje, kristalnog vezivanja vode, visoko obogaćeno. Polaganje vršiti u minimalnoj debljini 6 mm ljepila. Ljepilo se nanosi u dva radna koraka. U prvom koraku nanosi se tanki kontaktni sloj ravnom stranom gletera, na koji se dok je jos svjež nanosi drugi sloj ljepila nazubljenom stranom gletera. Za fugiranje kamena koristiti visokokvalitetni, brzosušeći, vodootporni mort za suspenziju za fugiranje u boji podnih kamenih ploča. Debljina fuge max. 5 mm.</t>
    </r>
    <r>
      <rPr>
        <sz val="10"/>
        <color rgb="FFFF0000"/>
        <rFont val="Calibri"/>
        <family val="2"/>
        <charset val="238"/>
        <scheme val="minor"/>
      </rPr>
      <t xml:space="preserve">   </t>
    </r>
    <r>
      <rPr>
        <sz val="10"/>
        <rFont val="Calibri"/>
        <family val="2"/>
        <scheme val="minor"/>
      </rPr>
      <t xml:space="preserve">               
                                                  </t>
    </r>
  </si>
  <si>
    <r>
      <t>Dobava i postava pločica za vrata sa  natpisom prostorije (strojarnica, kabinet i sl.). Veličina pločice 200 x 50 mm,</t>
    </r>
    <r>
      <rPr>
        <sz val="10"/>
        <color rgb="FFFF0000"/>
        <rFont val="Calibri (Body)"/>
      </rPr>
      <t xml:space="preserve"> </t>
    </r>
    <r>
      <rPr>
        <sz val="10"/>
        <rFont val="Calibri"/>
        <family val="2"/>
      </rPr>
      <t>debljine minimalno 3 mm, izrađene od pleksiglasa.</t>
    </r>
  </si>
  <si>
    <t>14.1</t>
  </si>
  <si>
    <t>14.2</t>
  </si>
  <si>
    <t>14.3</t>
  </si>
  <si>
    <r>
      <rPr>
        <b/>
        <sz val="10"/>
        <rFont val="Calibri"/>
        <family val="2"/>
        <scheme val="minor"/>
      </rPr>
      <t>Vrata između 2 zgrade/dilatacije</t>
    </r>
    <r>
      <rPr>
        <sz val="10"/>
        <rFont val="Calibri"/>
        <family val="2"/>
        <scheme val="minor"/>
      </rPr>
      <t xml:space="preserve"> – dvokrilna zaokretna vatrootporna vrata na granici požarnog sektora, EI30-C-Sm
Jediničnom cijenom obuhvatiti izradu radioničkog nacrta, statički proračun, sav spojni i pričvrsni materijal, potreban propisani okov,  kao i sva potrebna kitovanja i dihtovanja. Obračun po komadu ugrađenih vrata  dovedenih do pune funkcionalnosti sa garancijom. Stavka treba biti usklađena sa važećim normama/ zakonima/ pravilnicima. Vrata su na evakuacijskom putu, te izvesti sa panik bravom, te u skladu sa ZOP/ZNR.
U slučaju promjene detalja treba poštivati svijetle dimenzije otvora i sukladno tome uskladiti zidarske otvore!
Protupožarni zahtjev EI30-C-Sm prema odredbama protupožarstva s atestom vatrootpornosti. Čelik krila pocinčan i s temeljnim premazom, završna obrada plastifikacija u boji RAL 9010 Reinweiss MAT. 
Debljina krila vrata najmanje 50 mm, debljina lima obostrano 1,5 mm.  Dovratnik s dopunskim okvirom, trostrani, od pocinčanog čelika i s temeljnim premazom, završna obrada plastifikacija u boji RAL 9010 Reinweiss MAT. Vrata se ugrađuju u armiranobetonski  i zidani zid debljine 20 cm 
</t>
    </r>
    <r>
      <rPr>
        <b/>
        <sz val="10"/>
        <rFont val="Calibri"/>
        <family val="2"/>
        <charset val="238"/>
        <scheme val="minor"/>
      </rPr>
      <t>Svijetla mjera otvora: 140 x 220 cm.</t>
    </r>
  </si>
  <si>
    <t>Dobava i ugradnja jednokrilnih vatrootpornih vrata na granici požarnog sektora, EI290-C, sa svim spojnim komadima, okovima i ostalim materijalom potrebnim za montažu.</t>
  </si>
  <si>
    <r>
      <t xml:space="preserve">UNUTRAŠNJA, PUNA, ČELIČNA IZVEDBA.
</t>
    </r>
    <r>
      <rPr>
        <b/>
        <sz val="10"/>
        <rFont val="Calibri"/>
        <family val="2"/>
        <charset val="238"/>
        <scheme val="minor"/>
      </rPr>
      <t>EI30-C-Sm</t>
    </r>
    <r>
      <rPr>
        <sz val="10"/>
        <rFont val="Calibri"/>
        <family val="2"/>
        <scheme val="minor"/>
      </rPr>
      <t xml:space="preserve">
Završna obrada plastifikacija u boji </t>
    </r>
    <r>
      <rPr>
        <sz val="10"/>
        <color rgb="FFC00000"/>
        <rFont val="Calibri"/>
        <family val="2"/>
        <scheme val="minor"/>
      </rPr>
      <t>RAL 9010 Reinweiss MAT.</t>
    </r>
    <r>
      <rPr>
        <sz val="10"/>
        <rFont val="Calibri"/>
        <family val="2"/>
        <scheme val="minor"/>
      </rPr>
      <t xml:space="preserve">
Inox pant 3D - 2 kom.
Protupožarna brava (EN12209 ili jednakovrijedno) sa panik funkcijom.
Inox kvaka (EN1906 ili jednakovrijedno) sa lica.
Sa naličja Inox Panik Poluga (EN1125 ili jednakovrijedno). 
Hidraulički zatvarač (EN1154 ili jednakovrijedno) sa kliznom vodilicom.
Cilindar sa 3 ključa.
Brtve trostrano, bez praga i bez spuštajuće brtve.
Obuhvatni dovratnik za zid do 20 cm
</t>
    </r>
  </si>
  <si>
    <r>
      <rPr>
        <sz val="10"/>
        <rFont val="Calibri"/>
        <family val="2"/>
        <scheme val="minor"/>
      </rPr>
      <t>Vrata na spremištu – jednokrilna vatrootporna vrata na granici požarnog sektora, EI</t>
    </r>
    <r>
      <rPr>
        <sz val="9"/>
        <rFont val="Calibri"/>
        <family val="2"/>
        <scheme val="minor"/>
      </rPr>
      <t>2</t>
    </r>
    <r>
      <rPr>
        <sz val="10"/>
        <rFont val="Calibri"/>
        <family val="2"/>
        <scheme val="minor"/>
      </rPr>
      <t>90-C
Jediničnom cijenom obuhvatiti izradu radioničkog nacrta, statički proračun, sav spojni i pričvrsni materijal, potreban propisani okov,  kao i sva potrebna kitovanja i dihtovanja. Obračun po komadu ugrađenih vrata  dovedenih do pune funkcionalnosti sa garancijom. Stavka treba biti usklađena sa važećim normama/ zakonima/ pravilnicima. Vrata u skladu sa ZOP/ZNR.
U slučaju promjene detalja treba poštivati svijetle dimenzije otvora i sukladno tome uskladiti zidarske otvore!
Protupožarni zahtjev EI</t>
    </r>
    <r>
      <rPr>
        <sz val="8"/>
        <rFont val="Calibri"/>
        <family val="2"/>
        <scheme val="minor"/>
      </rPr>
      <t>2</t>
    </r>
    <r>
      <rPr>
        <sz val="10"/>
        <rFont val="Calibri"/>
        <family val="2"/>
        <scheme val="minor"/>
      </rPr>
      <t xml:space="preserve">90-C prema odredbama protupožarstva s atestom vatrootpornosti. Čelik krila pocinčan i s temeljnim premazom, premaz RAL u boji po izboru investitora. 
Debljina krila vrata najmanje 50 mm, debljina lima obostrano 1,5 mm.  Dovratnik s dopunskim okvirom, trostrani, od pocinčanog čelika i s temeljnim premazom, završna obrada plastifikacija u boji </t>
    </r>
    <r>
      <rPr>
        <sz val="10"/>
        <color rgb="FFFF0000"/>
        <rFont val="Calibri"/>
        <family val="2"/>
        <scheme val="minor"/>
      </rPr>
      <t>RAL 9010 Reinweiss MAT</t>
    </r>
    <r>
      <rPr>
        <sz val="10"/>
        <rFont val="Calibri"/>
        <family val="2"/>
        <scheme val="minor"/>
      </rPr>
      <t>. Vrata se ugrađuju u porobetonskim blokom zidani zid  debljine 20 cm, žbukan s obje strane.</t>
    </r>
    <r>
      <rPr>
        <b/>
        <sz val="10"/>
        <rFont val="Calibri"/>
        <family val="2"/>
        <scheme val="minor"/>
      </rPr>
      <t xml:space="preserve">
Svijetla mjera otvora: 90 x 220 cm. Oznaka 03''.</t>
    </r>
  </si>
  <si>
    <r>
      <t xml:space="preserve">Zatvarač </t>
    </r>
    <r>
      <rPr>
        <sz val="10"/>
        <rFont val="Calibri (Body)"/>
      </rPr>
      <t>(</t>
    </r>
    <r>
      <rPr>
        <sz val="10"/>
        <rFont val="Calibri"/>
        <family val="2"/>
      </rPr>
      <t>nadgradni</t>
    </r>
    <r>
      <rPr>
        <sz val="10"/>
        <rFont val="Calibri"/>
        <family val="2"/>
        <scheme val="minor"/>
      </rPr>
      <t>)</t>
    </r>
    <r>
      <rPr>
        <sz val="10"/>
        <color rgb="FF00B050"/>
        <rFont val="Calibri"/>
        <family val="2"/>
        <scheme val="minor"/>
      </rPr>
      <t xml:space="preserve"> </t>
    </r>
    <r>
      <rPr>
        <sz val="10"/>
        <rFont val="Calibri"/>
        <family val="2"/>
        <scheme val="minor"/>
      </rPr>
      <t xml:space="preserve">sa kliznom vodilicom, kočnicom i integriranim redoslijedniom zatvaranja, </t>
    </r>
    <r>
      <rPr>
        <sz val="10"/>
        <rFont val="Calibri (Body)"/>
        <charset val="238"/>
      </rPr>
      <t>za oba krila</t>
    </r>
    <r>
      <rPr>
        <sz val="10"/>
        <color rgb="FF00B050"/>
        <rFont val="Calibri (Body)"/>
      </rPr>
      <t>,</t>
    </r>
    <r>
      <rPr>
        <sz val="10"/>
        <rFont val="Calibri"/>
        <family val="2"/>
        <scheme val="minor"/>
      </rPr>
      <t xml:space="preserve"> sila zatvaranja veličine 2-6 prema EN 1154 ili jednakovrijedno, za vratna krila maksimalne širine 1100mm, podesiva sila i brzina zatvaranja i završni moment, sa ublaživačem otvaranja</t>
    </r>
  </si>
  <si>
    <r>
      <t xml:space="preserve">Opločenje zidova sanitarija, keramikom I klase,  zajedno s kompletnom pripremom, te polaganjem keramike na ljepilo, i fugiranjem, fuga fleksibilna. Način izvedbe i ugradbe, preuzimanje i priprema podloga, te način obračuna u svemu prema postojećim normama i pravilima struke. Dimenzija keramičkih pločica: minimalno </t>
    </r>
    <r>
      <rPr>
        <sz val="10"/>
        <color rgb="FF388600"/>
        <rFont val="Calibri"/>
        <family val="2"/>
      </rPr>
      <t>30x60 cm</t>
    </r>
    <r>
      <rPr>
        <sz val="10"/>
        <rFont val="Calibri"/>
        <family val="2"/>
        <scheme val="minor"/>
      </rPr>
      <t>, jednak sortiman kao podne, debljina: 8-12 mm, boja: siva.</t>
    </r>
  </si>
  <si>
    <r>
      <t xml:space="preserve">Opločenje podova u tehničkim prostorijama keramičkim pločicama I klase tehnički gres, ljepljenjem na pripremljenu podlogu. Padovi moraju biti kvalitetno rješeni , voda ne smije  nigdje stajati. Predvidjeti keramiku  protukliznosti R10, fuga fleksibilna. Sve spojeve zida i poda silikonirati, Način izvedbe i ugradbe, preuzimanje i priprema podloga, te način obračuna u svemu prema postojećim normama i pravilima struke. Dimenzija keramičkih pločica: minimalno </t>
    </r>
    <r>
      <rPr>
        <sz val="10"/>
        <color rgb="FF388600"/>
        <rFont val="Calibri"/>
        <family val="2"/>
      </rPr>
      <t>30x30 cm</t>
    </r>
    <r>
      <rPr>
        <sz val="10"/>
        <rFont val="Calibri"/>
        <family val="2"/>
        <scheme val="minor"/>
      </rPr>
      <t>, debljina: 8-12 mm, boja: sive, pogodne za održavanje.</t>
    </r>
  </si>
  <si>
    <r>
      <t xml:space="preserve">Opločenje zidova u teh. prostorijavisine 165 cm, keramikom I klase,,  zajedno s kompletnom pripremom, te polaganjem keramike na ljepilo, i fugiranjem, fuga fleksibilna. Način izvedbe i ugradbe, preuzimanje i priprema podloga, te način obračuna u svemu prema postojećim normama i pravilima struke. Dimenzija keramičkih pločica: minimalno </t>
    </r>
    <r>
      <rPr>
        <sz val="10"/>
        <color rgb="FF388600"/>
        <rFont val="Calibri"/>
        <family val="2"/>
      </rPr>
      <t>30x30 cm</t>
    </r>
    <r>
      <rPr>
        <sz val="10"/>
        <rFont val="Calibri"/>
        <family val="2"/>
        <scheme val="minor"/>
      </rPr>
      <t>, jednak sortiman kao podne,</t>
    </r>
    <r>
      <rPr>
        <sz val="10"/>
        <color rgb="FFFF0000"/>
        <rFont val="Calibri (Body)"/>
      </rPr>
      <t xml:space="preserve"> </t>
    </r>
    <r>
      <rPr>
        <sz val="10"/>
        <color rgb="FF388600"/>
        <rFont val="Calibri"/>
        <family val="2"/>
      </rPr>
      <t>svijetlo sive boje</t>
    </r>
    <r>
      <rPr>
        <sz val="10"/>
        <color rgb="FFFF0000"/>
        <rFont val="Calibri (Body)"/>
      </rPr>
      <t>.</t>
    </r>
    <r>
      <rPr>
        <sz val="10"/>
        <rFont val="Calibri"/>
        <family val="2"/>
        <scheme val="minor"/>
      </rPr>
      <t xml:space="preserve"> debljina: 8-12 mm, pogodne za održavanje.</t>
    </r>
  </si>
  <si>
    <t>Obračun po m3 ugrađenog materijala</t>
  </si>
  <si>
    <t xml:space="preserve"> Obračun radova:-po m2 gornje površine  položenog sloja. </t>
  </si>
  <si>
    <t>Obračun radova:-po m2 gornje površine  položenog sloja.</t>
  </si>
  <si>
    <t>KOLNIČKA KONSTRUKCIJA UKUPNO</t>
  </si>
  <si>
    <t>PARKING</t>
  </si>
  <si>
    <t>14.3.1</t>
  </si>
  <si>
    <t>14.3.2</t>
  </si>
  <si>
    <t>14.3.3</t>
  </si>
  <si>
    <r>
      <rPr>
        <b/>
        <sz val="10"/>
        <color rgb="FF388600"/>
        <rFont val="Calibri"/>
        <family val="2"/>
        <scheme val="minor"/>
      </rPr>
      <t>Gabioni tipa Terramesh</t>
    </r>
    <r>
      <rPr>
        <b/>
        <sz val="10"/>
        <rFont val="Calibri"/>
        <family val="2"/>
        <scheme val="minor"/>
      </rPr>
      <t>.</t>
    </r>
    <r>
      <rPr>
        <sz val="10"/>
        <rFont val="Calibri"/>
        <family val="2"/>
        <scheme val="minor"/>
      </rPr>
      <t xml:space="preserve"> Nabava, doprema i ugradnja elemanata gabiona tipa terramesh. Žičane mreže su dvostruko pletene, minimalnog otvora 8x10 cm, sa zaštitom protiv korozije tipa A i zaštitom protiv UV zračenja (PVC + ZnZn90%/Al10%), a sve u skladu sa tehničkim specifikacijama danim u projektu. Na poleđini gabionskog koša ugrađuje se geotekstil za separaciju sa specifikacijama danim u projektu. Kamen koji se ugrađuje na lice gabiona mora biti ručno slagan, klesani kamen dimenzija 20-25 cm, a prema specifikacijama danim u projetku. Ispuna gabiona ugrađuje se strojno. Gabioni su dimenzija 6,00 x 2,00 x 1,00 m. Stavka uključuje dobavu i ugradnju žičanih i geosintetičnih proizvoda, drobljenje i separiranje kamenog materijala na potrebnu granulaciju, ručna obrada i klesanje kamena za slaganje lica gabiona, kamena ispuna gabiona, postavljanje geotekstila, izrada nasipa (armiranog tla) iznad armirajuće mreže (zatege), zbijanje nasipa u slojevima te izrada radne skele za ugradnju gabiona kao i svi ostali eventualni potrebiti radovi za izvršenje stavke. Obrada kamenog lica gabiona treba biti što sličnija obradi lica iz prethodne faze izvedbe (I etape).
Obračun po komadu gabiona tipa Terramesh. </t>
    </r>
  </si>
  <si>
    <r>
      <t xml:space="preserve">Karakteristike XPS-a </t>
    </r>
    <r>
      <rPr>
        <b/>
        <sz val="10"/>
        <rFont val="Calibri"/>
        <family val="2"/>
        <charset val="238"/>
        <scheme val="minor"/>
      </rPr>
      <t>d=15cm</t>
    </r>
    <r>
      <rPr>
        <sz val="10"/>
        <rFont val="Calibri"/>
        <family val="2"/>
        <scheme val="minor"/>
      </rPr>
      <t xml:space="preserve">:                                                      
Toplinska provodljivost: </t>
    </r>
    <r>
      <rPr>
        <sz val="10"/>
        <rFont val="Calibri"/>
        <family val="2"/>
        <charset val="238"/>
      </rPr>
      <t>λ max.(W/mK)=</t>
    </r>
    <r>
      <rPr>
        <sz val="10"/>
        <rFont val="Calibri"/>
        <family val="2"/>
        <scheme val="minor"/>
      </rPr>
      <t xml:space="preserve"> 0,033                               Toplinski otpor: R~(m²K/w)= 1,82                                                    
Masa: p~(kg/m</t>
    </r>
    <r>
      <rPr>
        <sz val="10"/>
        <rFont val="Calibri"/>
        <family val="2"/>
        <charset val="238"/>
      </rPr>
      <t>³</t>
    </r>
    <r>
      <rPr>
        <sz val="8.9"/>
        <rFont val="Calibri"/>
        <family val="2"/>
      </rPr>
      <t>)= 25</t>
    </r>
    <r>
      <rPr>
        <sz val="10"/>
        <rFont val="Calibri"/>
        <family val="2"/>
        <scheme val="minor"/>
      </rPr>
      <t xml:space="preserve">                                                                               
Razred zapaljivosti: min. B                                                               </t>
    </r>
  </si>
  <si>
    <r>
      <t xml:space="preserve">Karakteristike mineralne vune:                                                  
Toplinska provodljivost: </t>
    </r>
    <r>
      <rPr>
        <sz val="10"/>
        <rFont val="Calibri"/>
        <family val="2"/>
        <charset val="238"/>
      </rPr>
      <t>λ max.(W/mK)=</t>
    </r>
    <r>
      <rPr>
        <sz val="10"/>
        <rFont val="Calibri"/>
        <family val="2"/>
        <scheme val="minor"/>
      </rPr>
      <t xml:space="preserve"> 0,035                               Masa: p~(kg/m</t>
    </r>
    <r>
      <rPr>
        <sz val="10"/>
        <rFont val="Calibri"/>
        <family val="2"/>
        <charset val="238"/>
      </rPr>
      <t>³</t>
    </r>
    <r>
      <rPr>
        <sz val="8.9"/>
        <rFont val="Calibri"/>
        <family val="2"/>
      </rPr>
      <t>)= 70</t>
    </r>
    <r>
      <rPr>
        <sz val="10"/>
        <rFont val="Calibri"/>
        <family val="2"/>
        <scheme val="minor"/>
      </rPr>
      <t xml:space="preserve">                                                                           
Razred zapaljivosti: min. B                                                                  Dimenzija ploča: 60x100 cm                                                            </t>
    </r>
  </si>
  <si>
    <r>
      <t xml:space="preserve">Karakteristike XPS-a </t>
    </r>
    <r>
      <rPr>
        <b/>
        <sz val="10"/>
        <rFont val="Calibri"/>
        <family val="2"/>
        <charset val="238"/>
        <scheme val="minor"/>
      </rPr>
      <t>d=4 cm</t>
    </r>
    <r>
      <rPr>
        <sz val="10"/>
        <rFont val="Calibri"/>
        <family val="2"/>
        <scheme val="minor"/>
      </rPr>
      <t xml:space="preserve">:                                                      
Toplinska provodljivost: </t>
    </r>
    <r>
      <rPr>
        <sz val="10"/>
        <rFont val="Calibri"/>
        <family val="2"/>
        <charset val="238"/>
      </rPr>
      <t>λ max.(W/mK)=</t>
    </r>
    <r>
      <rPr>
        <sz val="10"/>
        <rFont val="Calibri"/>
        <family val="2"/>
        <scheme val="minor"/>
      </rPr>
      <t xml:space="preserve"> 0,033                               Masa: p~(kg/m</t>
    </r>
    <r>
      <rPr>
        <sz val="10"/>
        <rFont val="Calibri"/>
        <family val="2"/>
        <charset val="238"/>
      </rPr>
      <t>³</t>
    </r>
    <r>
      <rPr>
        <sz val="8.9"/>
        <rFont val="Calibri"/>
        <family val="2"/>
      </rPr>
      <t>)= 25</t>
    </r>
    <r>
      <rPr>
        <sz val="10"/>
        <rFont val="Calibri"/>
        <family val="2"/>
        <scheme val="minor"/>
      </rPr>
      <t xml:space="preserve">                                                                             
Razred zapaljivosti: min. B                                                               </t>
    </r>
  </si>
  <si>
    <t>4.17.</t>
  </si>
  <si>
    <t>4.18.</t>
  </si>
  <si>
    <r>
      <rPr>
        <b/>
        <sz val="10"/>
        <rFont val="Calibri"/>
        <family val="2"/>
        <charset val="238"/>
        <scheme val="minor"/>
      </rPr>
      <t>Aluminijska puna vrata. Vrata su  izrađena od alu profila sa prekinutim termičkim mostom</t>
    </r>
    <r>
      <rPr>
        <sz val="10"/>
        <rFont val="Calibri"/>
        <family val="2"/>
        <scheme val="minor"/>
      </rPr>
      <t xml:space="preserve">
Uključeni svi aluminijski opšavi, prilključak sa podom, stropom, kutevi.
Ispuna: al. panel
Sastoji se od jednokrilnih vrata 
Opremljena su sa: 
-uređajem za samozatvaranje                                                        
-panik letvom na visini 90cm
-ugradba u ab zid 25 cm +16 cm TI - VZ06                                         Svijetle mjere otvora: 100/240
– završna obrada plastifikacija u boji RAL 7024 Graphitgrau MAT.    Obavezno dostaviti uzorak projektantu na odobrenje.                                                                            </t>
    </r>
  </si>
  <si>
    <r>
      <t xml:space="preserve">Mjesto ugradnje: prizemlje  - dvorana.                                  Svijetla veličina 180x240 cm. Oznaka </t>
    </r>
    <r>
      <rPr>
        <b/>
        <sz val="10"/>
        <rFont val="Calibri"/>
        <family val="2"/>
        <scheme val="minor"/>
      </rPr>
      <t>04a</t>
    </r>
    <r>
      <rPr>
        <sz val="10"/>
        <rFont val="Calibri"/>
        <family val="2"/>
        <scheme val="minor"/>
      </rPr>
      <t>.</t>
    </r>
  </si>
  <si>
    <t xml:space="preserve">Dobava i ugradnja svjetlosnih kupola, sa svim spojnim komadima, okovima i ostalim materijalom potrebnim za montažu. </t>
  </si>
  <si>
    <t xml:space="preserve">Dobava i ugradnja svjetlosnih odimnih kupola, sa svim spojnim komadima, okovima i ostalim materijalom potrebnim za montažu. </t>
  </si>
  <si>
    <t>Dobava i ugradnja svjetlosnih kupola, sa svim spojnim komadima, okovima i ostalim materijalom potrebnim za montažu, E 30. Mjesto ugradnje krov.</t>
  </si>
  <si>
    <r>
      <t xml:space="preserve">Opločenje podova u sanitarijama keramičkim pločicama I klase tehnički gres, ljepljenjem na pripremljenu podlogu. Padovi moraju biti kvalitetno rješeni , voda ne smije  nigdje stajati. Predvidjeti keramiku  protukliznosti R10, fuga fleksibilna. Sve spojeve zida i poda silikonirati, Način izvedbe i ugradbe, preuzimanje i priprema podloga, te način obračuna u svemu prema postojećim normama i pravilima struke. Dimenzija keramičkih pločica: minimalno </t>
    </r>
    <r>
      <rPr>
        <sz val="10"/>
        <color rgb="FF388600"/>
        <rFont val="Calibri"/>
        <family val="2"/>
      </rPr>
      <t>30x30 cm</t>
    </r>
    <r>
      <rPr>
        <sz val="10"/>
        <rFont val="Calibri"/>
        <family val="2"/>
        <scheme val="minor"/>
      </rPr>
      <t>, debljina: 8-12 mm, boja: siva, pogodne za održavanje.</t>
    </r>
  </si>
  <si>
    <r>
      <t xml:space="preserve">Izrada habajućeg sloja kolnika od asfaltbetona AC 8 surf (BIT 50/70) AG4 M4, debljine </t>
    </r>
    <r>
      <rPr>
        <b/>
        <sz val="10"/>
        <color theme="5"/>
        <rFont val="Calibri"/>
        <family val="2"/>
        <scheme val="minor"/>
      </rPr>
      <t>3 cm</t>
    </r>
    <r>
      <rPr>
        <sz val="10"/>
        <rFont val="Calibri"/>
        <family val="2"/>
        <scheme val="minor"/>
      </rPr>
      <t>.
U rad je uključujućeno špricanje podloge bitumenskom emulzijom prije ugradnje habajućeg sloja.
Obuhvaća nabavu materijala, prijevoz, pripremu podloge, prskanje emulzijom, upotrebu opreme te sav rad na izradi i ugradnji sloja debljine 3 cm u uvaljanom stanju s drobljenim kamenim materijalom eruptivnog podrijekla. Odstupanje ravnosti površine izvedenog sloja ne smije iznositi više od ± 4 mm ili IRI najviše 1,5 m/km. Habajući sloj  proizvodi se u postrojenjima za spravljanje asfaltnih mješavina – asfaltnim bazama s kontroliranim pojedinim materijalima i kontroliranim postrojenjem te se prevozi na mjesto ugradnje. Ugradnja AC 8 surf (BIT 50/70) AG4 M4  vrši se strojno strojevima za razastiranje – finišerima i sabijanje valjcima, statičkim, vibracionim i valjcima na pneumaticima. Izvedba i kontrola kakvoće prema (HRN EN 13108-1)  i tehničkim svojstvima i zahtjevima za građevne proizvode za proizvodnju asfaltnih mješavina i za asfaltne slojeve kolnika</t>
    </r>
  </si>
  <si>
    <r>
      <t xml:space="preserve">Izrada nosivog sloja od mehanički stabiliziranog drobljenog kamenog materijala debljine minimalno </t>
    </r>
    <r>
      <rPr>
        <b/>
        <sz val="10"/>
        <color theme="5"/>
        <rFont val="Calibri"/>
        <family val="2"/>
        <scheme val="minor"/>
      </rPr>
      <t>30 cm</t>
    </r>
    <r>
      <rPr>
        <sz val="10"/>
        <rFont val="Calibri"/>
        <family val="2"/>
        <scheme val="minor"/>
      </rPr>
      <t>. 
Rad obuhvaća dobavu, transport i ugradnju drobljenog kamenog materijala veličine zrna 0-63 mm u nosivi sloj konstrukcije prema projektu. Ovaj sloj se može raditi tek kada nadzorni inženjer primi posteljicu u pogledu ravnosti, projektiranih nagiba i pravilno izvedene odvodnje. Zahtjevi kvalitete za ugrađeni nosivi sloj: stupanj zbijenosti u odnosu na modificirani Proktorov postupak Sz≥100% , a modul stišljivosti mjeren kružnom pločom Ø 30cm Ms≥100 MN/m2. Odstupanje ravnosti površine izvedenog sloja ne smije iznositi više od ± 2 cm.</t>
    </r>
  </si>
  <si>
    <r>
      <t>Izrada bitumeniziranog nosivog sloja AC 16 base (BIT 50/70) AG6 M2 prema HRN EN 13108-1, debljine</t>
    </r>
    <r>
      <rPr>
        <sz val="10"/>
        <color theme="5"/>
        <rFont val="Calibri"/>
        <family val="2"/>
        <scheme val="minor"/>
      </rPr>
      <t xml:space="preserve"> </t>
    </r>
    <r>
      <rPr>
        <b/>
        <sz val="10"/>
        <color rgb="FFC00000"/>
        <rFont val="Calibri"/>
        <family val="2"/>
        <scheme val="minor"/>
      </rPr>
      <t>6 cm</t>
    </r>
    <r>
      <rPr>
        <sz val="10"/>
        <color rgb="FFC00000"/>
        <rFont val="Calibri"/>
        <family val="2"/>
        <scheme val="minor"/>
      </rPr>
      <t>.</t>
    </r>
    <r>
      <rPr>
        <sz val="10"/>
        <rFont val="Calibri"/>
        <family val="2"/>
        <scheme val="minor"/>
      </rPr>
      <t xml:space="preserve">
Stavka uključuje proizvodnju, prijevoz i ugradnju nosivog sloja od asfaltbetona AC 16 base 50/70 AG6, M2, debljine </t>
    </r>
    <r>
      <rPr>
        <b/>
        <sz val="10"/>
        <color rgb="FFC00000"/>
        <rFont val="Calibri"/>
        <family val="2"/>
        <scheme val="minor"/>
      </rPr>
      <t>6 cm</t>
    </r>
    <r>
      <rPr>
        <sz val="10"/>
        <rFont val="Calibri"/>
        <family val="2"/>
        <scheme val="minor"/>
      </rPr>
      <t>. Nosivi sloj  proizvodi se u postrojenjima za spravljanje asfaltnih mješavina – asfaltnim bazama s kontroliranim pojedinim materijalima i kontroliranim postrojenjem te se prevozi na mjesto ugradnje. Ugradnja AC 16 base 50/70 AG6 M2 vrši se strojno strojevima za razastiranje – finišerima i sabijanje valjcima, statičkim, vibracionim i valjcima na pneumaticima. Izvedba i kontrola kakvoće prema (HRN EN 13108-1)  i tehničkim svojstvima i zahtjevima za građevne proizvode za proizvodnju asfaltnih mješavina i za asfaltne slojeve kolnika. </t>
    </r>
  </si>
  <si>
    <t>Izrada i montaža, ab temelja potrebne dimenzije,  za odabrane stupove reflektora parkinga i partera boćarskog doma.  U cijenu uračunati sav potrebni osnovni i pomoćni materijal, te iskope, armaturu, oplate, sidra za beton..</t>
  </si>
  <si>
    <t>HORTIKULTURNI RADOVI</t>
  </si>
  <si>
    <t>Uklanjanje korova, kupine, penjačica i uklanjanje ostale nepoželjne vegetacije, te čišćenje postojeće zelene površine koja se planira uklopiti u novo rješenje parka.</t>
  </si>
  <si>
    <t>Zaštita postojećih stabala tijekom odvijanja građevinskih radova daščanom oplatom.</t>
  </si>
  <si>
    <t xml:space="preserve">Doprema, nasipavanje i planiranje sloja plodne zemlje debljine cca d=20 cm (dijelom treba iskoristiti ranije otkopanu i deponiranu plodnu zemlju). Obračun po m3 nasipavanja plodne zemlje u sraslom stanju. </t>
  </si>
  <si>
    <t>nova plodna zemlja</t>
  </si>
  <si>
    <t>plodna zemlja iz iskopa</t>
  </si>
  <si>
    <t xml:space="preserve">Priprema jama za sadnju, iskop jame, ukrcaj i odvoz iskopanog materijala 50%, dobava i ispuna plodnom zemljom 25%, dobava i ispuna stajskim gnojem 25%, dobava i ubacivanje vodosprema 1kg/ 3l tla. </t>
  </si>
  <si>
    <t xml:space="preserve">Kolčenje sa vezivanjem prema potrebi, jednokratno zalijevanje nakon sadnje. </t>
  </si>
  <si>
    <t>c) jame promjera: 0,50 x 0,50 x 0,50 m</t>
  </si>
  <si>
    <t>d) jame promjera: 0,30 x 0,30 x 0,30 m</t>
  </si>
  <si>
    <t xml:space="preserve">Dobava biljnog materijala: </t>
  </si>
  <si>
    <t>Nerium oleander</t>
  </si>
  <si>
    <t>Piyacantha coccinea</t>
  </si>
  <si>
    <t xml:space="preserve">Chaenomelis x superba </t>
  </si>
  <si>
    <t>Cornus sanguinea</t>
  </si>
  <si>
    <t>Festuca glauca</t>
  </si>
  <si>
    <t>Helichrysum arenarium</t>
  </si>
  <si>
    <t>Lavandula angustifolia</t>
  </si>
  <si>
    <t>Rosmarinus Prostratus</t>
  </si>
  <si>
    <t>Dobava i ugradnja folije za mulchiranje.</t>
  </si>
  <si>
    <t>Dobava i razastiranje mulcha od sjeckane bjelogorice za prekrivanje površina koje su pod navodnjavanjem kap na kap sloju od 5 cm.</t>
  </si>
  <si>
    <t>15.1</t>
  </si>
  <si>
    <t>15.2</t>
  </si>
  <si>
    <t>15.3</t>
  </si>
  <si>
    <t>15.4</t>
  </si>
  <si>
    <t>15.5</t>
  </si>
  <si>
    <t>15.6</t>
  </si>
  <si>
    <t>15.7</t>
  </si>
  <si>
    <t>16.1.</t>
  </si>
  <si>
    <t>16.2.</t>
  </si>
  <si>
    <t>16.3.</t>
  </si>
  <si>
    <r>
      <t xml:space="preserve">i) </t>
    </r>
    <r>
      <rPr>
        <b/>
        <sz val="10"/>
        <rFont val="Arial"/>
        <family val="2"/>
      </rPr>
      <t>perene</t>
    </r>
    <r>
      <rPr>
        <sz val="10"/>
        <rFont val="Arial"/>
        <family val="2"/>
        <charset val="238"/>
      </rPr>
      <t xml:space="preserve"> ( trajnice).</t>
    </r>
  </si>
  <si>
    <r>
      <t xml:space="preserve">e) </t>
    </r>
    <r>
      <rPr>
        <b/>
        <sz val="10"/>
        <rFont val="Arial"/>
        <family val="2"/>
      </rPr>
      <t>zimzeleni grmovi</t>
    </r>
    <r>
      <rPr>
        <sz val="10"/>
        <rFont val="Arial"/>
        <family val="2"/>
        <charset val="238"/>
      </rPr>
      <t xml:space="preserve"> minimalne starosti 3 godine te s 5 razvijenih grana visine 40 do 60 cm.</t>
    </r>
  </si>
  <si>
    <r>
      <t xml:space="preserve">f) </t>
    </r>
    <r>
      <rPr>
        <b/>
        <sz val="10"/>
        <rFont val="Arial"/>
        <family val="2"/>
      </rPr>
      <t>listopadni grmovi</t>
    </r>
    <r>
      <rPr>
        <sz val="10"/>
        <rFont val="Arial"/>
        <family val="2"/>
        <charset val="238"/>
      </rPr>
      <t xml:space="preserve"> minimalne starosti 3 godine te s 5 razvijenih grana visine </t>
    </r>
    <r>
      <rPr>
        <b/>
        <sz val="10"/>
        <rFont val="Arial"/>
        <family val="2"/>
      </rPr>
      <t>80 do 100 cm</t>
    </r>
    <r>
      <rPr>
        <sz val="10"/>
        <rFont val="Arial"/>
        <family val="2"/>
        <charset val="238"/>
      </rPr>
      <t>.</t>
    </r>
  </si>
  <si>
    <r>
      <t xml:space="preserve">g) </t>
    </r>
    <r>
      <rPr>
        <b/>
        <sz val="10"/>
        <rFont val="Arial"/>
        <family val="2"/>
      </rPr>
      <t>listopadni grmovi</t>
    </r>
    <r>
      <rPr>
        <sz val="10"/>
        <rFont val="Arial"/>
        <family val="2"/>
        <charset val="238"/>
      </rPr>
      <t xml:space="preserve"> minimalne starosti 3 godine te s 5 razvijenih grana visine </t>
    </r>
    <r>
      <rPr>
        <b/>
        <sz val="10"/>
        <rFont val="Arial"/>
        <family val="2"/>
      </rPr>
      <t>40 do 60 cm</t>
    </r>
    <r>
      <rPr>
        <sz val="10"/>
        <rFont val="Arial"/>
        <family val="2"/>
        <charset val="238"/>
      </rPr>
      <t>.</t>
    </r>
  </si>
  <si>
    <r>
      <t xml:space="preserve">d) </t>
    </r>
    <r>
      <rPr>
        <b/>
        <sz val="10"/>
        <rFont val="Arial"/>
        <family val="2"/>
      </rPr>
      <t>zimzeleni grmovi</t>
    </r>
    <r>
      <rPr>
        <sz val="10"/>
        <rFont val="Arial"/>
        <family val="2"/>
        <charset val="238"/>
      </rPr>
      <t xml:space="preserve"> minimalne starosti 3 godine te s 5 razvijenih grana visine 80 do 100 cm.</t>
    </r>
  </si>
  <si>
    <t xml:space="preserve">a) jame promjera: 0,80 x 0,80 x 0,60 m </t>
  </si>
  <si>
    <t>b) jame promjera: 0,80 x 0,80 x 0,50 m</t>
  </si>
  <si>
    <t>Teucrium fruticans ,</t>
  </si>
  <si>
    <t>Aluminijski ostakljeni prozor . Prozor je izrađen od alu profila s prekinutim termičkim mostom. Uključeni svi aluminijski opšavi i okov. Ispuna: IZO staklom, Low-e. Sastoji se od 2 otklopno - zaokretnih krila i 2 fiksna.                               Opremljena su sa:                                                                                          -okovom za otvaranje                                                                                   -al klupčicom                                                                                                    -ugradnja u zid od YTONG bloka 25 cm + 15 cm TI                      Boja: RAL 7024 Graphitgrau MAT                                           Obavezno dostaviti projektantu na odobrenje</t>
  </si>
  <si>
    <t>Aluminijski ostakljeni prozor  izrađen od alu profila s prekinutim termičkim mostom. Uključeni svi aluminijski opšavi i okov. Ispuna: IZO staklom,  Low-e                              Sastoji se od otklopno-zaokretnog krila.                            Opremljena su sa:                                                                                           -okovom za otvaranje                                                                                   -al klupčicom                                                                                                    - ugradba u zid od porogasbetona blok  25 cm + 15 cm Ti               Boja : RAL 7024 Graphitgrau MAT
Obavezno dostaviti uzorak projektantu na odobrenje.</t>
  </si>
  <si>
    <t xml:space="preserve">Toplinski koeficijent za otvore: koeficijent prolaza topline, Uw ≤0,91 (W/m2K)
•	vrsta profila: aluminijski profil s prekinutim toplinskim mostom
•	vrsta ostakljenja: trostruko izo-staklo 
•	vrsta ostakljenja: prema stupnju propuštanja sunčeve energije: g=0,5 (2 x LOW-E premaz)                                                 •RAL ugradnja
•	zaštita od sunca: nema
•	razred zrakopropusnosti: 2
•	zvučna izolacija Rw = 35 dB </t>
  </si>
  <si>
    <t>Aluminijski ostakljeni prozor  izrađen od alu profila s prekinutim termičkim mostom. Uključeni svi aluminijski opšavi i okov. Ispuna: IZO staklom,  Low-e                               Sastoji se od jednog fiksnog krila.                                    Opremljena su sa:                                                                                          -okovom za otvaranje                                                                                   -al klupčicom                                                                                                     - ugradba u zid od porogasbetona blok  25 cm + 15 cm Ti               Boja : RAL 7024 Graphitgrau MAT
Obavezno dostaviti uzorak projektantu na odobrenje.</t>
  </si>
  <si>
    <t xml:space="preserve">Toplinski koeficijent za otvore: koeficijent prolaza topline, Uw ≤0,91 (W/m2K)
•	vrsta profila: aluminijski profil s prekinutim toplinskim mostom
•	vrsta ostakljenja: trostruko izo-staklo 
•	vrsta ostakljenja: prema stupnju propuštanja sunčeve energije: g=0,5 (2 x LOW-E premaz)                                                •RAL ugradnja
•	zaštita od sunca: nema
•	razred zrakopropusnosti: 2
•	zvučna izolacija Rw = 35 dB </t>
  </si>
  <si>
    <t>Aluminijski ostakljeni prozor. Prozor je izrađen od alu profila s prekinutim termičkim mostom. Uključeni svi aluminijski opšavi i okov. Ispuna: IZO staklom, Low-e.                                          Sastoji se od 2 otklopno - zaokretnih krila i dva fiksna.                  Opremljena su sa                                                                                            -okovom za otvaranje                                                                                   -al klupčicom                                                                                                    - ugradnja u zid od YTONG bloka 25 cm + 15 cm TI                    Boja: RAL 7024 Graphitgrau MAT                                            Obavezno dostaviti projektantu na odobrenje</t>
  </si>
  <si>
    <t>Aluminijski ostakljeni prozor . Prozor je izrađen od alu profila s prekinutim termičkim mostom. Uključeni svi aluminijski opšavi i okov. Ispuna: IZO staklom, Low-e.                                Sastoji se od jednog fiksnog krila.                                                            Opremljena su sa                                                                                            -okovom za otvaranje                                                                                    -al klupčicom                                                                                                    - ugradnja u ab zidu 20cm + 15 cm TI                                              Boja: RAL 7024 Graphitgrau MAT                                            Obavezno dostaviti projektantu na odobrenje</t>
  </si>
  <si>
    <t>Aluminijski ostakljeni prozor. Prozor je izrađen od alu profila s prekinutim termičkim mostom. Uključeni svi aluminijski opšavi i okov. Ispuna: IZO staklom, Low-e.       Sastoji se od 5 otklopno - zaokretnih krila i jednog fiksnog.                          Opremljena su sa                                                                                            -okovom za otvaranje                                                                                   -al klupčicom                                                                                                      - ugradnja u zid od YTONG bloka 25 cm + 15 cm TI                      Boja: RAL 7024 Graphitgrau MAT                                               Obavezno dostaviti projektantu na odobrenje</t>
  </si>
  <si>
    <t>Aluminijska ostakljena stijena sa vratima . Stijena  je izrađen od alu profila s prekinutim termičkim mostom. Uključeni svi aluminijski opšavi i okov. Ispuna: IZO staklom, Low-e.       Sastoji se od ostakljenih vrata i 2 fiksna krila.                     Opremljena su sa:                                                                                           - panik letvom i fikserom                                                                            -okovom za otvaranje                                                                                    -al klupčicom                                                                                                    - ugradnja u zid od YTONG bloka 25 cm + 15 cm TI                    Boja: RAL 7024 Graphitgrau MAT                                                Obavezno dostaviti projektantu na odobrenje</t>
  </si>
  <si>
    <t>Aluminijski ostakljeni prozor . Prozor je izrađen od alu profila s prekinutim termičkim mostom. Uključeni svi aluminijski opšavi i okov. Ispuna: IZO staklom, Low-e. Sastoji se od 2 fiksna krila.                                                                                    Opremljena su sa                                                                                            -okovom za otvaranje                                                                                   -al klupčicom                                                                                                    - ugradnja na ab zid obložen kamenom cm + 15 cm TI            Boja: RAL 7024 Graphitgrau MAT                                             Obavezno dostaviti projektantu na odobrenje</t>
  </si>
  <si>
    <t>Aluminijski ostakljeni prozor. Prozor je izrađen od alu profila s prekinutim termičkim mostom. Uključeni svi aluminijski opšavi i okov. Ispuna: IZO staklom, Low-e. Sastoji se od 2 otklopno - zaokretnih krila i jednog fiksnog.                                       Opremljena su sa                                                                                            -okovom za otvaranje                                                                                    -al klupčicom                                                                                                    - ugradnja u ab zid 25 cm + 15 cm TI                                                 Boja: RAL 7024 Graphitgrau MAT                                                Obavezno dostaviti projektantu na odobrenje</t>
  </si>
  <si>
    <t>Aluminijski ostakljeni prozor. Prozor je izrađen od alu profila s prekinutim termičkim mostom. Uključeni svi aluminijski opšavi i okov. Ispuna: IZO staklom, Low-e. Sastoji se od 2otklopno - zaokretnih krila i jednog fiksnog.                                  Opremljena su sa:                                                                                          -okovom za otvaranje                                                                                    -al klupčicom                                                                                                    -ugradnja u ab zid 25 cm + 15 cm TI                                                   Boja: RAL 7024 Graphitgrau MAT                                                        Obavezno dostaviti projektantu na odobrenje</t>
  </si>
  <si>
    <t>Aluminijski ostakljeni prozor. Prozor je izrađen od alu profila s prekinutim termičkim mostom. Uključeni svi aluminijski opšavi i okov. Ispuna: IZO staklom, Low-e. Sastoji se od jednog fiksnog krila.                                                                               Opremljena su sa:                                                                                           -okovom za otvaranje                                                                                    -al klupčicom                                                                                                    -ugradnja u ab zid 25 cm + 15 cm TI                                                    Boja: RAL 7024 Graphitgrau MAT                                            Obavezno dostaviti projektantu na odobrenje</t>
  </si>
  <si>
    <t>Aluminijski ostakljeni prozor  izrađen od alu profila s prekinutim termičkim mostom. Uključeni svi aluminijski opšavi i okov. Ispuna: IZO staklom,  Low-e                                       Sastoji se od otklopno-zaokretnog krila.                            Opremljena su sa:                                                                                          -okovom za otvaranje                                                                                    -al klupčicom                                                                                                    -ugradba u zid od porogasbetona blok  25 cm + 15 cm Ti            Boja : RAL 7024 Graphitgrau MAT
Obavezno dostaviti uzorak projektantu na odobrenje.</t>
  </si>
  <si>
    <r>
      <rPr>
        <sz val="10"/>
        <color theme="9" tint="-0.249977111117893"/>
        <rFont val="Calibri"/>
        <family val="2"/>
        <scheme val="minor"/>
      </rPr>
      <t>Napomene za bravarske radove</t>
    </r>
    <r>
      <rPr>
        <sz val="10"/>
        <rFont val="Calibri"/>
        <family val="2"/>
        <scheme val="minor"/>
      </rPr>
      <t>.
U jediničnu cijenu uključiti sav potreban rad i materijal, uključujući pričvrsna i spojna sredstva, te potreban propisani okov!
Obračun po komadu ugrađenih vrata dovedenih do pune funkcionalnosti sa garancijom, uz osiguranu vodonepropusnost,  te prekinutim svim toplinskim mostovima!</t>
    </r>
  </si>
  <si>
    <t>Ventilirana fasada u RAL boji 7024</t>
  </si>
  <si>
    <r>
      <t xml:space="preserve">Dobava materijala, izrada i montaža rukohvata rampe za invalide, u svemu prema Pravilniku o osiguranju pristupačnosti građevina osobama s invaldiitetom i smanjene pokretljivosti. Rukohvati su od okruglih profila </t>
    </r>
    <r>
      <rPr>
        <sz val="10"/>
        <rFont val="Calibri (Body)"/>
        <charset val="238"/>
      </rPr>
      <t>(cijevi, debljine stijenke 2,5 mm)</t>
    </r>
    <r>
      <rPr>
        <sz val="10"/>
        <rFont val="Calibri"/>
        <family val="2"/>
        <scheme val="minor"/>
      </rPr>
      <t xml:space="preserve"> fi 40mm, na visinama od 60 i 90 cm, montirani na vertiklane nosače fi 40mm. </t>
    </r>
    <r>
      <rPr>
        <sz val="10"/>
        <rFont val="Calibri (Body)"/>
        <charset val="238"/>
      </rPr>
      <t>Ukupna dužina rukohvata iznosi 26,60 m</t>
    </r>
    <r>
      <rPr>
        <sz val="10"/>
        <color rgb="FF00B050"/>
        <rFont val="Calibri (Body)"/>
      </rPr>
      <t>.</t>
    </r>
    <r>
      <rPr>
        <sz val="10"/>
        <rFont val="Calibri"/>
        <family val="2"/>
        <scheme val="minor"/>
      </rPr>
      <t xml:space="preserve"> Pričvršćuje se na podložni beton rampe. Završna obrada plastifikacija u boji RAL 7024 Graphitgrau MAT ili 7016 Anthracite Grey,  prema proizvodnom asoritimanu proizvođača.                                               KONSTRUKCIJA JE IZRAĐENA OD POCINČANIH ČE. OKRUGLIH PROFILA  dim  fi 40mm.
SVI ELEMENTI OGRADE I RUKOHVATA SE UZAJAMNO SPAJAJU VARENJEM  I PRIČVŠĆUJU ZA BETON RAMPE. 
Obavezno dostaviti uzorak projektantu na odobrenje.  
U cijenu stavke uključiti i upotrebu skele, sav spojni materijal, elektrode, varovi te ostali sitni i potrošni materijal. </t>
    </r>
  </si>
  <si>
    <r>
      <t xml:space="preserve">Dobava materijala, izrada i montaža bravarske ograde od pocinčanih toplovaljanih čeličnih kutijastih profila.  Visina ograde 105 cm. Pričvršćuje se bočno na stubište. Završna obrada plastifikacija u boji RAL 7024 Graphitgrau MAT ili 7016 Anthracite Grey,  prema proizvodnom asoritimanu proizvođača. KONSTRUKCIJA JE IZRAĐENA OD TOPLOVALJANIH I POCINČANIH ČE. KUTIJASTIH PROFILA  dim  50 X 40 MM, DOK JE ISPUNA IZRAĐENA OD POCINČANIH ČE. KUTIJASTIH PROFILA NA RASPONU OD 14-17 cm,                    dim. 20 X 40mm. 
SVI ELEMENTI OGRADE I RUKOHVATA SE UZAJAMNO SPAJAJU VARENJEM  I PRIČVŠĆUJU ZA AB KONSTRUKCIJU STUBIŠTA.
Obavezno dostaviti uzorak projektantu na odobrenje. 
U cijenu stavke uključiti i upotrebu skele, sav spojni materijal, elektrode, varovi te ostali sitni i potrošni materijal. </t>
    </r>
    <r>
      <rPr>
        <b/>
        <sz val="10"/>
        <rFont val="Calibri"/>
        <family val="2"/>
        <scheme val="minor"/>
      </rPr>
      <t>Oznaka 01.</t>
    </r>
  </si>
  <si>
    <r>
      <rPr>
        <b/>
        <sz val="10"/>
        <rFont val="Calibri"/>
        <family val="2"/>
        <charset val="238"/>
        <scheme val="minor"/>
      </rPr>
      <t>Dimenzije 97x220.</t>
    </r>
    <r>
      <rPr>
        <sz val="10"/>
        <rFont val="Calibri"/>
        <family val="2"/>
        <scheme val="minor"/>
      </rPr>
      <t xml:space="preserve">  Obaveza izvođača je izrada radioničke dokumentacije i dostavljanje iste investitoru odnosno projektantu na odobrenje.</t>
    </r>
    <r>
      <rPr>
        <b/>
        <sz val="10"/>
        <rFont val="Calibri"/>
        <family val="2"/>
        <scheme val="minor"/>
      </rPr>
      <t xml:space="preserve"> </t>
    </r>
    <r>
      <rPr>
        <sz val="10"/>
        <rFont val="Calibri"/>
        <family val="2"/>
        <scheme val="minor"/>
      </rPr>
      <t xml:space="preserve">Pozicija.  - </t>
    </r>
    <r>
      <rPr>
        <b/>
        <sz val="10"/>
        <rFont val="Calibri"/>
        <family val="2"/>
        <scheme val="minor"/>
      </rPr>
      <t>svlačionice</t>
    </r>
    <r>
      <rPr>
        <sz val="10"/>
        <rFont val="Calibri"/>
        <family val="2"/>
        <scheme val="minor"/>
      </rPr>
      <t xml:space="preserve"> ( suteren )</t>
    </r>
  </si>
  <si>
    <r>
      <rPr>
        <b/>
        <sz val="10"/>
        <rFont val="Calibri"/>
        <family val="2"/>
        <charset val="238"/>
        <scheme val="minor"/>
      </rPr>
      <t>Dimenzije 190x220.</t>
    </r>
    <r>
      <rPr>
        <sz val="10"/>
        <rFont val="Calibri"/>
        <family val="2"/>
        <scheme val="minor"/>
      </rPr>
      <t xml:space="preserve">  Obaveza izvođača je izrada radioničke dokumentacije i dostavljanje iste investitoru odnosno projektantu na odobrenje.                                                            Pozicija.  - </t>
    </r>
    <r>
      <rPr>
        <b/>
        <sz val="10"/>
        <rFont val="Calibri"/>
        <family val="2"/>
        <scheme val="minor"/>
      </rPr>
      <t xml:space="preserve">WC Ž </t>
    </r>
    <r>
      <rPr>
        <sz val="10"/>
        <rFont val="Calibri"/>
        <family val="2"/>
        <scheme val="minor"/>
      </rPr>
      <t>( prizemlje )</t>
    </r>
  </si>
  <si>
    <r>
      <rPr>
        <b/>
        <sz val="10"/>
        <rFont val="Calibri"/>
        <family val="2"/>
        <charset val="238"/>
        <scheme val="minor"/>
      </rPr>
      <t>Dimenzije : ravno 130x220 ( vrata - krilo 70).</t>
    </r>
    <r>
      <rPr>
        <sz val="10"/>
        <rFont val="Calibri"/>
        <family val="2"/>
        <scheme val="minor"/>
      </rPr>
      <t xml:space="preserve">  Obaveza izvođača je izrada radioničke dokumentacije i dostavljanje iste investitoru odnosno projektantu na odobrenje.</t>
    </r>
    <r>
      <rPr>
        <b/>
        <sz val="10"/>
        <rFont val="Calibri"/>
        <family val="2"/>
        <scheme val="minor"/>
      </rPr>
      <t xml:space="preserve">               </t>
    </r>
    <r>
      <rPr>
        <sz val="10"/>
        <rFont val="Calibri"/>
        <family val="2"/>
        <scheme val="minor"/>
      </rPr>
      <t xml:space="preserve">Pozicija.  - </t>
    </r>
    <r>
      <rPr>
        <b/>
        <sz val="10"/>
        <rFont val="Calibri"/>
        <family val="2"/>
        <scheme val="minor"/>
      </rPr>
      <t>WC ( Ž/M   -1. kat )</t>
    </r>
  </si>
  <si>
    <r>
      <t>Izrada spuštenog stropa  gips kartonskim pločama od 15 cm visine. Strop se sastoji od vlagootpornih gips kartonskih ploča i toplinske izolcije -mineralna vuna 10 cm.U cijenu stavke uključiti kompletnu potkonstrukciju, ljepljenje, bandažiranje  te pripremu za soboslikarske radove. U cijeni stavke  je i kompletna pripomoć instalaterima.  Obračun po m</t>
    </r>
    <r>
      <rPr>
        <vertAlign val="superscript"/>
        <sz val="10"/>
        <rFont val="Calibri"/>
        <family val="2"/>
        <scheme val="minor"/>
      </rPr>
      <t>2</t>
    </r>
    <r>
      <rPr>
        <sz val="10"/>
        <rFont val="Calibri"/>
        <family val="2"/>
        <scheme val="minor"/>
      </rPr>
      <t xml:space="preserve"> gotovog stropa.                                                 Pozicija  - 1. kat ( dilatacija 2)</t>
    </r>
  </si>
  <si>
    <t>Dobava, doprema i postava parne brane na krovne površine,  K02, K02a, d=0.2cm. Parna brana izvodi se na očišćenoj podlozi. Izvodi se od PE folije debljine min. 0,20mm. Polaže se s preklopima od 10 cm. Preklopi se lijepe samoljepljivom trakom širine min 5 cm. Sve prema uputi proizvođača.                Podlogu prethodno očistiti i otprašiti. Na suhu podlogu izvodi se temeljni bitumenski premaz, te sloj parne brane na bazi destiliranog polimer-bitumena sa AL slojem. Ojačana je mrežicom od staklenih vlakana sa uzdužnim pletivom i kaširana s aluminijskom folijom, koja ima ulogu parne brane ili barijere za kondenzat s podloge. Odlična prionjivost na podlogu, elastičnost, fleksibilnost pri niskim temperaturama, dok aluminijska folija zajedno sa staklenom mrežicom povećava stabilnost i mehaničku otpornost.                      
Membrana se vari otvorenim plamenom na podlogu pripremljenu s temeljnim bitumenskim premazom, uključivo. Sloj parne brane potrebno je dići cca 30,0 cm, sve prema nacrtima.</t>
  </si>
  <si>
    <r>
      <t xml:space="preserve">Dobava, doprema i postava mineralne vune debljine 12 cm po obodu objekta. </t>
    </r>
    <r>
      <rPr>
        <b/>
        <sz val="10"/>
        <rFont val="Calibri"/>
        <family val="2"/>
        <charset val="238"/>
        <scheme val="minor"/>
      </rPr>
      <t>VZ</t>
    </r>
    <r>
      <rPr>
        <sz val="10"/>
        <rFont val="Calibri"/>
        <family val="2"/>
        <scheme val="minor"/>
      </rPr>
      <t xml:space="preserve"> fasadni zid.                                     
Lijepljenje ploča 
nanošenjem polimernocementnog morta (mineralni, prirodno bijeli mort) za lijepljenje i armiranje, trakasto po rubovima i točkasto po sredini ploča (min 40% ravnomjerna pokrivenost ploče). 
Ploče se min. 3-5 dana nakon lijepljenja dodatno mehanički pričvršćuju pričvrsnicama (udarna pričvrsnica s plastičnim dijelom za montažu, ojačana vlaknima, za mehaničko pričvršćenje toplinsko -izolacijskih ploča  min 8 kom/m2).
Na kutovima objekta izolacijske ploče se preklapaju na izmjeničan vez, a potom se na te bridove, kao i bridove otvora, postavljaju PVC kutnici sa mrežicom, ili okapni profil na horizontalne bridove. Na kutovima otvora (prozora, stijena, vrata,..) obaviti dijagonalna armiranja trakama armaturne staklene mrežice min. dimenzije 20x40cm. U cijeni stavke obuhvaćena je obrada špaleta, svi početni, završni, kutni, okapnice i dilatacijski profili, kao i spojna i vezna sredstva. Sve komponente sustava moraju se ugraditi od istog proizvođača,  uključivo impregnacija prije završnog sloja. Sve što nije obuhvaćeno ovim opisom, izvesti prema uputama proizvođača komponenti certificiranog sustava, sukladno nacionalnim normama.                                                                                              </t>
    </r>
  </si>
  <si>
    <r>
      <t xml:space="preserve">Dobava, doprema i postava demit fasade po obodu objekta. Završna silikatna žbuka sa veličinom zrna 2mm </t>
    </r>
    <r>
      <rPr>
        <sz val="10"/>
        <color rgb="FF388600"/>
        <rFont val="Calibri"/>
        <family val="2"/>
        <scheme val="minor"/>
      </rPr>
      <t>(2,5mm)</t>
    </r>
    <r>
      <rPr>
        <sz val="10"/>
        <rFont val="Calibri"/>
        <family val="2"/>
        <scheme val="minor"/>
      </rPr>
      <t>. Istaci na fasadi, pogledi stropova i atike boje koja odgovara STO katalogu ( Y136515) i slično. Dostaviti na potvrdu projektantskom nadzoru.</t>
    </r>
  </si>
  <si>
    <r>
      <t>Pripreme/ podloga za Gabionske zidove :                  Dobava materijala te izvedba (betoniranje) temeljne kostrukcije profilacije potpornog zida poprečnog presjeka 0,4 m</t>
    </r>
    <r>
      <rPr>
        <sz val="10"/>
        <rFont val="Calibri"/>
        <family val="2"/>
      </rPr>
      <t>²</t>
    </r>
    <r>
      <rPr>
        <sz val="10"/>
        <rFont val="Calibri"/>
        <family val="2"/>
        <scheme val="minor"/>
      </rPr>
      <t xml:space="preserve">  kao gabionski zid. Beton tlačne čvrstoće C30/37. Obračun po m³ ugrađenog betona.</t>
    </r>
  </si>
  <si>
    <t xml:space="preserve">Izrada grube vapnenocementne i fine žbuke novih zidova, sa prethodnim nabacivanjem cem. šprica. Nabava materijala i žbukanje unutrašnjih  zidova od parobetona vapneno-cementnom žbukom. Prije žbukanja sve zidove ošpricati cementnim špricom. U cijenu uključena i laka pokretna skela za zidanje.
Sve spojeve različitih materijala obavezno rabicirati kao i mjesta šliceva. Na sve bridove vertikalne i horizontalne montirati zaštitne uglove. Obavezna priprema površina temeljnim premazom za impregnaciju.
 U cijenu stavke uključiti sve potrebno, materijal, rad, transport, kompletna skela i dr.      </t>
  </si>
  <si>
    <r>
      <t xml:space="preserve">Napomene:
</t>
    </r>
    <r>
      <rPr>
        <sz val="10"/>
        <rFont val="Calibri"/>
        <family val="2"/>
      </rPr>
      <t>Jediničnom cijenom obuhvatiti izradu radioničkog nacrta, sav rad i materijal (kako glavni tako i pomoćni), spojna i pričvrsna sredstva, te potreban propisani okov.
Osigurati vodonepropusnosti i paropropusnosti ugrađene stolarije!
Ugrađena stolarija mora biti sa prekinutim toplinskim mostom!
Izvođač je dužan prije izrade dostaviti radionički nacrt na uvid i ovjeru projektantu i nadzornom inženjeru, a sve mjere dužan je kontrolirati na licu mjesta!
Obračun po komadu ugrađene stolarije dovedene do pune funkcionalnosti sa garancijom!
Sve stavke trebaju biti u skladu sa važećim zakonima, normama i pravilnicima RH!
U slučaju promjene detalja treba poštivati svijetle dimenzije otvora i sukladno tome uskladiti zidarske otvore!
U svemu mora udovoljavati zahtjevima iz Glavnog projekta, posebno po pitanju nosivosti, vodonepropusnosti, zaštite od buke, toplinske zaštite,...
Sve lajsne, opšavi i slično u cijeni da bi se formirao estetski prihvatljiv otvor.
"RAL" ugradnja sa EXP brtvom, te trakama indoor i outdoor.
Elektronske brava ili drugi sustavi za otvaranje i zatvaranje (ako su predviđene) moraju biti u skladu s Glavnim projektom!
Sve elemente bravarije/stolarije/al. bravarije/protupožarne stolarije izvesti prema shemama. Trostruko staklo sa ukupnom debljinom 40mm.</t>
    </r>
  </si>
  <si>
    <t xml:space="preserve">Svijetle mjere otvora 100x140 cm. Nalazi se  u prizemlju i na 1,katu. Oznaka 05.   </t>
  </si>
  <si>
    <r>
      <t xml:space="preserve">Mjesto ugradnje: prizemlje , porobeton blok zidano, sa termoizolacijom d=12cm . Debljina zida 33 cm.                     Svijetla veličina 100x240 cm.                                                        Oznaka </t>
    </r>
    <r>
      <rPr>
        <b/>
        <sz val="10"/>
        <rFont val="Calibri"/>
        <family val="2"/>
        <scheme val="minor"/>
      </rPr>
      <t>05</t>
    </r>
    <r>
      <rPr>
        <sz val="10"/>
        <rFont val="Calibri"/>
        <family val="2"/>
        <scheme val="minor"/>
      </rPr>
      <t>.</t>
    </r>
  </si>
  <si>
    <r>
      <t xml:space="preserve">Izrada pregradnih zidova dvostrukim vatrootpornim  gips pločama sa obje strane, na pojačanoj potkonstrukciji za zidove oznake UZ14. Ukupna debljina zida je 10 cm. Zid se sastoji od vatrootpornih gips kartonskih ploča u dva sloja 2 x 1,25 cm montiranih na dvostruku potkonstrukciju od tipskih pocinčanih čeličnih profila (CWx50x06) s obje strane. Međuprostor se ispunjava izolacijskim pločama mineralne vune d=50mm, oznaka po </t>
    </r>
    <r>
      <rPr>
        <sz val="10"/>
        <rFont val="Calibri"/>
        <family val="2"/>
        <charset val="238"/>
        <scheme val="minor"/>
      </rPr>
      <t>HRN EN 13162 ili jednakovrijedno.</t>
    </r>
    <r>
      <rPr>
        <sz val="10"/>
        <rFont val="Calibri"/>
        <family val="2"/>
        <scheme val="minor"/>
      </rPr>
      <t xml:space="preserve"> Kompletno sa svim učvršćenjima u pod i strop, sa ugrađenim okvirom za vrata.  U cijenu stavke uključiti kompletnu potkonstrukciju,  izolaciju, ljepljenje, bandažiranje.. U cijeni stavke  je i kompletna pripomoć instalaterima.  Obračun po m</t>
    </r>
    <r>
      <rPr>
        <vertAlign val="superscript"/>
        <sz val="10"/>
        <rFont val="Calibri"/>
        <family val="2"/>
        <scheme val="minor"/>
      </rPr>
      <t>2</t>
    </r>
    <r>
      <rPr>
        <sz val="10"/>
        <rFont val="Calibri"/>
        <family val="2"/>
        <scheme val="minor"/>
      </rPr>
      <t xml:space="preserve"> gotovog zida. Izrada unutarnjeg pregradnog zida ukupne debljine 10 cm.  </t>
    </r>
    <r>
      <rPr>
        <b/>
        <sz val="10"/>
        <rFont val="Calibri"/>
        <family val="2"/>
        <charset val="238"/>
        <scheme val="minor"/>
      </rPr>
      <t>(UZ14)</t>
    </r>
  </si>
  <si>
    <r>
      <t>Izrada spuštenog stropa  gips kartonskim pločama od 35-30 cm visine. Strop se sastoji od vlagootpornih gips kartonskih ploča. U cijenu stavke uključiti kompletnu potkonstrukciju,  izolaciju, ljepljenje, bandažiranje  te pripremu za soboslikarske radove. U cijeni stavke  je i kompletna pripomoć instalaterima.  Obračun po m</t>
    </r>
    <r>
      <rPr>
        <vertAlign val="superscript"/>
        <sz val="10"/>
        <rFont val="Calibri"/>
        <family val="2"/>
        <scheme val="minor"/>
      </rPr>
      <t>2</t>
    </r>
    <r>
      <rPr>
        <sz val="10"/>
        <rFont val="Calibri"/>
        <family val="2"/>
        <scheme val="minor"/>
      </rPr>
      <t xml:space="preserve"> gotovog stropa. Pozicija  - </t>
    </r>
    <r>
      <rPr>
        <b/>
        <sz val="10"/>
        <rFont val="Calibri"/>
        <family val="2"/>
        <scheme val="minor"/>
      </rPr>
      <t>prizemlje</t>
    </r>
    <r>
      <rPr>
        <sz val="10"/>
        <rFont val="Calibri"/>
        <family val="2"/>
        <scheme val="minor"/>
      </rPr>
      <t xml:space="preserve"> ( dilatacija 2)</t>
    </r>
  </si>
  <si>
    <r>
      <t>Izrada spuštenog stropa  gips kartonskim pločama od 35-40 cm visine. Strop se sastoji od vlagootpornih gips kartonskih ploča. U cijenu stavke uključiti kompletnu potkonstrukciju, ljepljenje, bandažiranje  te pripremu za soboslikarske radove. U cijeni stavke  je i kompletna pripomoć instalaterima.  Obračun po m</t>
    </r>
    <r>
      <rPr>
        <vertAlign val="superscript"/>
        <sz val="10"/>
        <rFont val="Calibri"/>
        <family val="2"/>
        <scheme val="minor"/>
      </rPr>
      <t>2</t>
    </r>
    <r>
      <rPr>
        <sz val="10"/>
        <rFont val="Calibri"/>
        <family val="2"/>
        <scheme val="minor"/>
      </rPr>
      <t xml:space="preserve"> gotovog stropa. Pozicija  - </t>
    </r>
    <r>
      <rPr>
        <b/>
        <sz val="10"/>
        <rFont val="Calibri"/>
        <family val="2"/>
        <scheme val="minor"/>
      </rPr>
      <t>1. kat</t>
    </r>
    <r>
      <rPr>
        <sz val="10"/>
        <rFont val="Calibri"/>
        <family val="2"/>
        <scheme val="minor"/>
      </rPr>
      <t xml:space="preserve"> ( dilatacija 2)</t>
    </r>
  </si>
  <si>
    <t>Unutrašnja PVC vrata
Dobava i montaža unutrašnjih, jednokrilnih, punih, zaokretnih  vrata od PVCa. Suha montaža, ugradnja u zidani zid debljine 20 cm. Štok izvesti u debljini zida.  Dovratnik i krilo se izrađuju od PVC profila-panela prema izboru projektanta. Dovratnik i vratno krilo lakirati polumat lakom u boji po izboru projektanta - RAL 9010
Vratno krilo je upušteno u dovratnik i u nivou sa letvicom koja prekriva spoj zida i dovratnika.
Veličina zidarskog otvora 90x220 cm.
Okov: za zaokretno zatvaranje (skriveni panti) s cilindričnom bravom, kugla inox i leptirić s unutarnje strane. U podu predvidjeti gumeni graničnik za vratno krilo-valjak.
Jediničnom cijenom obuhvatiti izradu radioničkog nacrta, statički proračun, sav spojni i pričvrsni materijal, potreban propisani okov,  kao i sva potrebna kitovanja i dihtovanja u smislu vodonepropusnosti i paropropusnosti. Obračun po komadu ugrađenih elemenata dovedenih do pune funkcionalnosti sa garancijom. Stavka treba biti usklađena sa važećim normama/ zakonima/ pravilnicima.
Obračun po kom vrata svijetle dim.</t>
  </si>
  <si>
    <r>
      <rPr>
        <b/>
        <sz val="10"/>
        <rFont val="Calibri"/>
        <family val="2"/>
        <charset val="238"/>
        <scheme val="minor"/>
      </rPr>
      <t>Svijetla mjera otvora: 75x220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2</t>
    </r>
    <r>
      <rPr>
        <b/>
        <sz val="10"/>
        <rFont val="Calibri"/>
        <family val="2"/>
      </rPr>
      <t xml:space="preserve">   </t>
    </r>
    <r>
      <rPr>
        <sz val="10"/>
        <rFont val="Calibri"/>
        <family val="2"/>
      </rPr>
      <t>-prizemlje</t>
    </r>
  </si>
  <si>
    <r>
      <rPr>
        <b/>
        <sz val="10"/>
        <rFont val="Calibri"/>
        <family val="2"/>
        <charset val="238"/>
        <scheme val="minor"/>
      </rPr>
      <t>Svijetla mjera otvora: 70x220</t>
    </r>
    <r>
      <rPr>
        <sz val="10"/>
        <rFont val="Calibri"/>
        <family val="2"/>
        <scheme val="minor"/>
      </rPr>
      <t xml:space="preserve">.  Obaveza izvođača je izrada radioničke dokumentacije i dostavljanje iste investitoru odnosno projektantu na odobrenje. </t>
    </r>
    <r>
      <rPr>
        <b/>
        <sz val="10"/>
        <rFont val="Calibri"/>
        <family val="2"/>
        <charset val="238"/>
        <scheme val="minor"/>
      </rPr>
      <t>Oznaka 1</t>
    </r>
    <r>
      <rPr>
        <b/>
        <sz val="10"/>
        <rFont val="Calibri"/>
        <family val="2"/>
      </rPr>
      <t xml:space="preserve">   </t>
    </r>
    <r>
      <rPr>
        <sz val="10"/>
        <rFont val="Calibri"/>
        <family val="2"/>
      </rPr>
      <t>- prizemlje i kat</t>
    </r>
  </si>
  <si>
    <r>
      <rPr>
        <b/>
        <sz val="10"/>
        <rFont val="Calibri"/>
        <family val="2"/>
        <charset val="238"/>
        <scheme val="minor"/>
      </rPr>
      <t>Aluminijska dvokrilna puna vrata.                                          Vrata su  izrađena od alu profila sa prekinutim termičkim mostom - glavna servisna vrata dvorane</t>
    </r>
    <r>
      <rPr>
        <sz val="10"/>
        <rFont val="Calibri"/>
        <family val="2"/>
        <scheme val="minor"/>
      </rPr>
      <t xml:space="preserve">
Uključeni svi aluminijski opšavi, prilključak sa podom, stropom, kutevi.
Ispuna: al. panel
Sastoji se od dvokrilnih vrata 
Opremljena su sa 
-uređajem za samozatvaranje                                                   
-ugradba u ab zid 25 cm +12 cm TI  - VZ04                              
Svijetle mjere otvora: 180/240
– završna obrada plastifikacija u boji RAL 7024 Graphitgrau MAT. Obavezno dostaviti uzorak projektantu na odobrenje.                                                                            </t>
    </r>
  </si>
  <si>
    <r>
      <rPr>
        <b/>
        <sz val="10"/>
        <rFont val="Calibri"/>
        <family val="2"/>
        <charset val="238"/>
        <scheme val="minor"/>
      </rPr>
      <t>Aluminijska dvokrilna puna vrata.                                                 Vrata su  izrađena od alu profila sa prekinutim termičkim mostom. - glavna ulazna vrata dvorane</t>
    </r>
    <r>
      <rPr>
        <sz val="10"/>
        <rFont val="Calibri"/>
        <family val="2"/>
        <scheme val="minor"/>
      </rPr>
      <t xml:space="preserve">
Uključeni svi aluminijski opšavi, prilključak sa podom, stropom, kutevi.
Ispuna: al. panel
Sastoji se od dvokrilnih vrata 
Opremljena su sa: 
-uređajem za samozatvaranje                                                   
-panik letvom na visini 90cm
-ugradba u ab zid 25 cm +12 cm TI  - VZ04                               Svijetle mjere otvora: 180/240
– završna obrada plastifikacija u boji RAL 7024 Graphitgrau MAT.    Obavezno dostaviti uzorak projektantu na odobrenje.                                                                            </t>
    </r>
  </si>
  <si>
    <r>
      <t xml:space="preserve">Mjesto ugradnje: prizemlje  - dvorana.                                  Svijetla veličina 180x240 cm.                                                                      Oznaka </t>
    </r>
    <r>
      <rPr>
        <b/>
        <sz val="10"/>
        <rFont val="Calibri"/>
        <family val="2"/>
        <scheme val="minor"/>
      </rPr>
      <t>04</t>
    </r>
    <r>
      <rPr>
        <sz val="10"/>
        <rFont val="Calibri"/>
        <family val="2"/>
        <scheme val="minor"/>
      </rPr>
      <t>.</t>
    </r>
  </si>
  <si>
    <r>
      <rPr>
        <b/>
        <sz val="10"/>
        <rFont val="Calibri"/>
        <family val="2"/>
        <charset val="238"/>
        <scheme val="minor"/>
      </rPr>
      <t>Aluminijska puna vrata ulaza. Vrata su  izrađena od alu profila sa prekinutim termičkim mostom</t>
    </r>
    <r>
      <rPr>
        <sz val="10"/>
        <rFont val="Calibri"/>
        <family val="2"/>
        <scheme val="minor"/>
      </rPr>
      <t xml:space="preserve">
Uključeni svi aluminijski opšavi, prilključak sa podom, stropom, kutevi.
Ispuna: al.panel  
Sastoji se od jednokrilnih vrata.
Opremljena su sa: 
-uređajem za samozatvaranje,panik letvom na visini 90cm         -panik letva  mora biti metalna boje eloksiranog aluminija.       U</t>
    </r>
    <r>
      <rPr>
        <sz val="10"/>
        <rFont val="Calibri"/>
        <family val="2"/>
        <charset val="238"/>
        <scheme val="minor"/>
      </rPr>
      <t>gradba u ab zid 25 cm + 12 TI - VZ03</t>
    </r>
    <r>
      <rPr>
        <sz val="10"/>
        <rFont val="Calibri"/>
        <family val="2"/>
        <scheme val="minor"/>
      </rPr>
      <t xml:space="preserve">
– završna obrada plastifikacija u boji RAL 7024 Graphitgrau MAT.    Obavezno dostaviti uzorak projektantu na odobrenje.                                                                         </t>
    </r>
  </si>
  <si>
    <r>
      <t xml:space="preserve">Mjesto ugradnje: ulaz.                                                                  Zidarska veličina 120x220 cm.                                            Oznaka </t>
    </r>
    <r>
      <rPr>
        <b/>
        <sz val="10"/>
        <rFont val="Calibri"/>
        <family val="2"/>
        <scheme val="minor"/>
      </rPr>
      <t>03</t>
    </r>
    <r>
      <rPr>
        <sz val="10"/>
        <rFont val="Calibri"/>
        <family val="2"/>
        <scheme val="minor"/>
      </rPr>
      <t>.</t>
    </r>
  </si>
  <si>
    <t xml:space="preserve">Dobava, vertikalni transport, montaža i ugradnja termoizoliranih krovnih panela d=12 cm sa PU ispunom, kao i kompletiranim sistemom protiv kondenziranja za krov boćarske dvorane . Na dvovodnom krovu , je završno predviđen tucanik sloja d= 5cm, kao završna obloga, stoga je potrebno predvidjeti ugradnju zaštitnog filca 160gr/m , kao i čepićastu foliju, na koju se polaže tucanik.                 </t>
  </si>
  <si>
    <t xml:space="preserve">Zidanje zida porobetonom , sa svim potrebnim pripremnim radovima u produženom mortu, svim potrebnim povezivanjima horizontalnim i vertikalnim AB serklažima. 
Uz prethodno odobrenje nadzornog inženjera,uz uvid u atestnu dokumentaciju (vezano na projekt zaštite od požara) 
</t>
  </si>
  <si>
    <t xml:space="preserve">Dobava materijala te postava horizontalne hidroizolacije podova na tlu, ravnog krova, ozelenjenih terasa bitumenskim trakama za zavarivanje . Dobava i izvedba hladnog bitumenskog prednamaza na suhu i glatku podlogu u cilju povezivanja čestica i pripreme podloge. Dobava i postava 2 sloja hidroizolacije, polimerbitumenska traka za zavarivanje sa uloškom staklene tkanine 2 sloja (2x 0,4 ili 0,5) s plošno varenim preklopom od 10 cm (min. tehničke karakteristike: temp. postojanost od -10°C do + 80°C, max. vlačne čvrstoće 700N/cm, uzdužno i poprečno rastezanje 2%). Punoplošno zavariti za podlogu i uz zidove podići u vertikalu 15 cm i zavariti. U količine uračunato i 10% za preklope. U cijenu uključena vodostop traka na spoju temelj-zid.   </t>
  </si>
  <si>
    <r>
      <t xml:space="preserve">Nabava materijala te nanos dvokomponentnog polimercementnog ili poliuretanskog hidroizolacijskog premaza (vodonepropustan, elastičan, prionjiv, na njegovo nanošenje ne utječu niske temerature ni povišena vlažnost) podova i zidova sanitarija. Obračun po m2 nanešenog polimercementnog ili poliuretanskog hidroizolacijskog premaza u dva sloja. Karakteristike: vlačna čvrstoća prionjivosti </t>
    </r>
    <r>
      <rPr>
        <sz val="10"/>
        <rFont val="Calibri"/>
        <family val="2"/>
      </rPr>
      <t>~</t>
    </r>
    <r>
      <rPr>
        <sz val="10"/>
        <rFont val="Calibri"/>
        <family val="2"/>
        <scheme val="minor"/>
      </rPr>
      <t xml:space="preserve">1,5 MPa, otpornost na mraz i sol </t>
    </r>
    <r>
      <rPr>
        <sz val="10"/>
        <rFont val="Calibri"/>
        <family val="2"/>
      </rPr>
      <t>≥ 0,8 N/mm², propusnost vodene pare Klasa I (propusno).</t>
    </r>
    <r>
      <rPr>
        <sz val="10"/>
        <rFont val="Calibri"/>
        <family val="2"/>
        <scheme val="minor"/>
      </rPr>
      <t xml:space="preserve"> U cijenu uključena vodostop traka na spoju temelj-zid i temeljni premaz prije HI.                                                                            </t>
    </r>
  </si>
  <si>
    <r>
      <t xml:space="preserve">Nabava materijala te nanos dvokomponentnog polimercementnog ili poliuretanskog hidroizolacijskog premaza (vodonepropustan, elastičan, prionjiv, na njegovo nanošenje ne utječu niske temerature ni povišena vlažnost) podova i zidova hidrostanice . Obračun po m2 nanešenog polimercementnog ili poliuretanskog hidroizolacijskog premaza u dva sloja. Karakteristike: vlačna čvrstoća prionjivosti </t>
    </r>
    <r>
      <rPr>
        <sz val="10"/>
        <rFont val="Calibri"/>
        <family val="2"/>
      </rPr>
      <t>~</t>
    </r>
    <r>
      <rPr>
        <sz val="10"/>
        <rFont val="Calibri"/>
        <family val="2"/>
        <scheme val="minor"/>
      </rPr>
      <t xml:space="preserve">1,5 MPa, otpornost na mraz i sol </t>
    </r>
    <r>
      <rPr>
        <sz val="10"/>
        <rFont val="Calibri"/>
        <family val="2"/>
      </rPr>
      <t>≥ 0,8 N/mm², propusnost vodene pare Klasa I (propusno).</t>
    </r>
    <r>
      <rPr>
        <sz val="10"/>
        <rFont val="Calibri"/>
        <family val="2"/>
        <scheme val="minor"/>
      </rPr>
      <t xml:space="preserve"> U cijenu uključena vodostop traka na spoju temelj-zid. U cijenu uključen temeljni premaz prije hidroizolacije koji veže prašinu, formira vezivni most između podloge i završnog materijala.                                                                                   </t>
    </r>
  </si>
  <si>
    <r>
      <t xml:space="preserve"> Dobava, gradilišni transport i vertikalna ugradba sloja mineralne vune od ploča za neprohodni krov </t>
    </r>
    <r>
      <rPr>
        <b/>
        <sz val="10"/>
        <rFont val="Calibri"/>
        <family val="2"/>
        <charset val="238"/>
        <scheme val="minor"/>
      </rPr>
      <t>K02 i K02a</t>
    </r>
    <r>
      <rPr>
        <sz val="10"/>
        <rFont val="Calibri"/>
        <family val="2"/>
        <scheme val="minor"/>
      </rPr>
      <t xml:space="preserve">, </t>
    </r>
    <r>
      <rPr>
        <b/>
        <sz val="10"/>
        <rFont val="Calibri"/>
        <family val="2"/>
        <charset val="238"/>
        <scheme val="minor"/>
      </rPr>
      <t>d=15 cm</t>
    </r>
    <r>
      <rPr>
        <sz val="10"/>
        <rFont val="Calibri"/>
        <family val="2"/>
        <scheme val="minor"/>
      </rPr>
      <t>. - pozicija uz atike;</t>
    </r>
  </si>
  <si>
    <r>
      <t xml:space="preserve">Dobava, doprema i postava ekstrudiranog polistirena (XPS)  </t>
    </r>
    <r>
      <rPr>
        <b/>
        <sz val="10"/>
        <rFont val="Calibri"/>
        <family val="2"/>
        <scheme val="minor"/>
      </rPr>
      <t>d= 6,0 cm</t>
    </r>
    <r>
      <rPr>
        <sz val="10"/>
        <rFont val="Calibri"/>
        <family val="2"/>
        <scheme val="minor"/>
      </rPr>
      <t xml:space="preserve"> kao toplinske izolacije zida.</t>
    </r>
  </si>
  <si>
    <r>
      <t xml:space="preserve">Karakteristike EPS T </t>
    </r>
    <r>
      <rPr>
        <b/>
        <sz val="10"/>
        <rFont val="Calibri"/>
        <family val="2"/>
        <charset val="238"/>
        <scheme val="minor"/>
      </rPr>
      <t>d=3 cm</t>
    </r>
    <r>
      <rPr>
        <sz val="10"/>
        <rFont val="Calibri"/>
        <family val="2"/>
        <scheme val="minor"/>
      </rPr>
      <t xml:space="preserve">:                                                       
Toplinska provodljivost: </t>
    </r>
    <r>
      <rPr>
        <sz val="10"/>
        <rFont val="Calibri"/>
        <family val="2"/>
        <charset val="238"/>
      </rPr>
      <t>λ max.(W/mK)=</t>
    </r>
    <r>
      <rPr>
        <sz val="10"/>
        <rFont val="Calibri"/>
        <family val="2"/>
        <scheme val="minor"/>
      </rPr>
      <t xml:space="preserve"> 0,035                                Masa: p~(kg/m</t>
    </r>
    <r>
      <rPr>
        <sz val="10"/>
        <rFont val="Calibri"/>
        <family val="2"/>
        <charset val="238"/>
      </rPr>
      <t>³</t>
    </r>
    <r>
      <rPr>
        <sz val="8.9"/>
        <rFont val="Calibri"/>
        <family val="2"/>
      </rPr>
      <t>)= 25</t>
    </r>
    <r>
      <rPr>
        <sz val="10"/>
        <rFont val="Calibri"/>
        <family val="2"/>
        <scheme val="minor"/>
      </rPr>
      <t xml:space="preserve">                                                                          
Razred zapaljivosti: min. B                                                                                                                        </t>
    </r>
  </si>
  <si>
    <r>
      <t xml:space="preserve"> Dobava, doprema i postava tvrdog polistirena (EPS ) </t>
    </r>
    <r>
      <rPr>
        <b/>
        <sz val="10"/>
        <rFont val="Calibri"/>
        <family val="2"/>
        <scheme val="minor"/>
      </rPr>
      <t>P03a</t>
    </r>
    <r>
      <rPr>
        <sz val="10"/>
        <rFont val="Calibri"/>
        <family val="2"/>
        <scheme val="minor"/>
      </rPr>
      <t>,  d=3 cm.</t>
    </r>
  </si>
  <si>
    <r>
      <t>Karakteristike XPS-a</t>
    </r>
    <r>
      <rPr>
        <sz val="10"/>
        <rFont val="Calibri"/>
        <family val="2"/>
        <scheme val="minor"/>
      </rPr>
      <t xml:space="preserve">:                                                      
Toplinska provodljivost: </t>
    </r>
    <r>
      <rPr>
        <sz val="10"/>
        <rFont val="Calibri"/>
        <family val="2"/>
        <charset val="238"/>
      </rPr>
      <t>λ max.(W/mK)=</t>
    </r>
    <r>
      <rPr>
        <sz val="10"/>
        <rFont val="Calibri"/>
        <family val="2"/>
        <scheme val="minor"/>
      </rPr>
      <t xml:space="preserve"> 0,033                     
Toplinski otpor: R~(m²K/w)= 4,85                                               
Masa: p~(kg/m</t>
    </r>
    <r>
      <rPr>
        <sz val="10"/>
        <rFont val="Calibri"/>
        <family val="2"/>
        <charset val="238"/>
      </rPr>
      <t>³</t>
    </r>
    <r>
      <rPr>
        <sz val="8.9"/>
        <rFont val="Calibri"/>
        <family val="2"/>
      </rPr>
      <t>)= 25</t>
    </r>
    <r>
      <rPr>
        <sz val="10"/>
        <rFont val="Calibri"/>
        <family val="2"/>
        <scheme val="minor"/>
      </rPr>
      <t xml:space="preserve">  
Razred zapaljivosti: min. B</t>
    </r>
  </si>
  <si>
    <r>
      <t>Dobava, doprema i postava</t>
    </r>
    <r>
      <rPr>
        <sz val="10"/>
        <color rgb="FF388600"/>
        <rFont val="Calibri"/>
        <family val="2"/>
        <scheme val="minor"/>
      </rPr>
      <t xml:space="preserve"> </t>
    </r>
    <r>
      <rPr>
        <sz val="10"/>
        <rFont val="Calibri"/>
        <family val="2"/>
        <scheme val="minor"/>
      </rPr>
      <t>ekstrudiranog polistirena XPS</t>
    </r>
    <r>
      <rPr>
        <sz val="10"/>
        <color rgb="FF388600"/>
        <rFont val="Calibri"/>
        <family val="2"/>
        <scheme val="minor"/>
      </rPr>
      <t xml:space="preserve"> </t>
    </r>
    <r>
      <rPr>
        <sz val="10"/>
        <rFont val="Calibri"/>
        <family val="2"/>
        <scheme val="minor"/>
      </rPr>
      <t xml:space="preserve">, d=12cm,  kao vertikalne toplinske izolacije  po obodu objekta. - fasadni zid.                  
XPS se postavlja nakon završene hidroizolacije AB zida. Razna zapilavanja u cijeni stavke i neće se obračunavati zasebno. Na izvedenu toplinsku izolaciju položiti zaštitni sloj čepaste folije prije ugradnje zemlje, preklopi prema preporuci proizvođača.                                       </t>
    </r>
  </si>
  <si>
    <r>
      <t xml:space="preserve">UNUTRAŠNJA, PUNA, ČELIČNA IZVEDBA.
EI₂90-C
Završna obrada plastifikacija u boji </t>
    </r>
    <r>
      <rPr>
        <sz val="10"/>
        <color rgb="FFED0000"/>
        <rFont val="Calibri"/>
        <family val="2"/>
        <scheme val="minor"/>
      </rPr>
      <t>RAL 9010 Reinweiss MAT.</t>
    </r>
    <r>
      <rPr>
        <sz val="10"/>
        <rFont val="Calibri"/>
        <family val="2"/>
        <scheme val="minor"/>
      </rPr>
      <t xml:space="preserve">
Inox pant 3D - 2 kom / krilo.
Protupožarna brava (EN12209 ili jednakovrijedno) sa panik funkcijom u oba krila.
Inox kvaka (EN1906 ili jednakovrijedno) sa lica - glavno krilo.
Sa naličja Inox Panik poluge (EN1125 ili jednakovrijedno).
Hidraulički zatvarači (EN1154 ili jednakovrijedno) sa kliznom vodilicom i redosljednikom zatvaranja.
Cilindar sa 3 ključa.
Brtve trostrano, bez praga, u dnu krila spuštajuće brtve.
Obuhvatni dovratnik za zid od 20cm</t>
    </r>
  </si>
  <si>
    <t>GHV</t>
  </si>
  <si>
    <t>Grijanje i hlađenje</t>
  </si>
  <si>
    <t>Napomena: U stavku montaže uračunata je dobava i ugradnja ponuđene opreme, dobava i montaža instalacije za razvod radnog medija(predizolirane bakrene cijevi za razvod radnog medija, kabel za međuožičenje uređaja, PVC cijevi za odvod kondenzata, nosači) i svog potrebnog materijala do potpune pogonske gotovosti, puštanje u rad, obuka korisnika i izdavanje jamstva.&amp;nbsp;Ponudom nije obuhvaćeno dovođenje električnog napajanja na jedinice ponuđenog klimatizacijskog sustava ni ventilacijskog sutava(predmet elektroradova), ni završno spajanje odvoda kondenzata(predmet vodoinstlaterskih radova) kao ni nikakvi građevinski radovi kao što su izrada i zatvaranje šliceva u stropu, zidu ili podu, knaufarski radovi, interijersko maskiranje, bojanje i sl., osim iz rade proboja kroz zid ili ploču do promjera otvora 50mm za provlačenje instalacije.&amp;nbsp;</t>
  </si>
  <si>
    <t>MITSUBISHI ELECTRIC tip PUHY-P550YNW-A2</t>
  </si>
  <si>
    <t>Vanjski inverterski VRF sustav u izvedbi toplinske pumpe namjenjen za vanjsku montažu sa zrakom hlađenim kondenzatorom, DC inverter ventilatorima  i svim potrebnim elementima za zaštitu, kontrolu i regulaciju uređaja i funkcionalan rad. Vanjski dio VRF sustava se sastoji od jednog modula. Maksimalno dozvoljena ukupna duljina cjevnog razvoda iznosi 1000 m uz ograničenja navedena u uputama proizvođača. Maksimalna dozvoljena visinska razlika između vanjskog sustava i unutarnje jedinice iznosi 50 m uz ograničenja prema uputama proizvođača. Svi moduli su Eurovent certificirani i sljedećih tehničkih karakteristika:
Kapacitet hlađenja (tv = 35 °C, tp = 27 °C, 50% r.v.)
- Qh = 63,0 kW
- apsorbirana snaga: 14,15 kW
- EER: 4,45
Kapacitet grijanja (tv = 7 °C, tp = 20 °C, 50%</t>
  </si>
  <si>
    <t>r.v.)
- Qgr = 69 kW
- apsorbirana snaga: 14,26kW
- COP: 4,83
- sezonska energetska učinkovitost grijanja prostora: ŋs,h = 172,6%
- napajanje: 3 Ph / 380 - 400 - 415 V / 50 Hz
Standardno područje rada: - hlađenje: - 5 °C do +52 °C vanjske temperature DB - grijanje: - 20 °C do +15,5 °C vanjske temperature WB - dimenzije uređaja V × Š × D (mm): 1858 × 1750 × 740 - masa uređaja: 337 kg - protok zraka: 410 m3/min - razina zvučnog tlaka na udaljenosti 1 m od uređaja (Hl./Gr.): 63,5 / 66 dB(A) - razina zvučne snage (Hl./Gr.): 82/ 85 dB(A) - rashladni medij: R410A</t>
  </si>
  <si>
    <t/>
  </si>
  <si>
    <t>MITSUBISHI ELECTRIC tip PURY-P350YNW-A2</t>
  </si>
  <si>
    <t>Zrakom hlađena jedinica VRF sustava s rekuperacijom topline koja omogućava simultano grijanje i hlađenje, za vanjsku ugradnju s ugrađenim hermetičkim kompresorom i izmjenjivačem. Maksimalna dozvoljena ukupna duljina cijevnog razvoda iznosi 500-1000 metara (ovisno o veličini vanjske jedinice) uz ograničenja navedena u uputama proizvođača. Maksimalna dozvoljena visinska razlika između vanjske i unutarnje jedinice iznosi 50 m uz ograničenja prema uputama proizvođača. Maksimalna dozvoljena udaljenost od BC kontrolera do pojedinih unutarnjih jedinica iznosi 60 metara. Jedinica je sastavljena od jednog modula koji je Eurovent certificiran i sljedećih tehničkih karakteristika:
Kapacitet hlađenja (tv = 35 °C, tp = 27 °C, 50% r.v.)
- Qh = 40,0 kW
- apsorbirana snaga: 14,92 kW</t>
  </si>
  <si>
    <t>- EER: 2,68
- SEER: 5,98
- sezonska energetska učinkovitost hlađenja prostora: ŋs,c = 236,2%
Kapacitet grijanja (tv = 7 °C, tp = 20 °C, 50% r.v.)
- Qgr = 45,0 kW
- apsorbirana snaga: 13,88 kW
- COP: 3,24
- SCOP: 3,53
- sezonska energetska učinkovitost grijanja prostora: ŋs,h = 138,2%
- napajanje: 3 Ph / 380 - 400 - 415 V / 50 Hz</t>
  </si>
  <si>
    <t>Standardno područje rada: - hlađenje: - 5 °C do +52 °C vanjske temperature DB -grijanje: - 20 °C do +15,5 °C vanjske temperature WB -dimenzije jediniceV×Š×D(mm): 1858×1240×740 -protok zraka: 15 000 m3/h -razina zvučnog tlaka(Hl./Gr.): 62,5 / 64 dB(A) -razina zvučne snage(Hl./Gr.): 81/83 dB(A) priključak -tekuća faza: 19,05  mm -plinovita faza: 28,58 mm -rashladni medij: R410A -masa jedinice: 269 kg</t>
  </si>
  <si>
    <t>MITSUBISHI ELECTRIC tip PUHY-P200YNW-A2</t>
  </si>
  <si>
    <t xml:space="preserve">Vanjski inverterski VRF sustav u izvedbi toplinske pumpe namjenjen za vanjsku montažu sa zrakom hlađenim kondenzatorom, DC inverter ventilatorima  i svim potrebnim elementima za zaštitu, kontrolu i regulaciju uređaja i funkcionalan rad. Vanjski dio VRF sustava se sastoji od jednog modula. Maksimalno dozvoljena ukupna duljina cjevnog razvoda iznosi 1000 m uz ograničenja navedena u uputama proizvođača. Maksimalna dozvoljena visinska razlika između vanjskog sustava i unutarnje jedinice iznosi 50 m uz ograničenja prema uputama proizvođača. Svi moduli su Eurovent certificirani i sljedećih tehničkih karakteristika:
Kapacitet hlađenja (tv = 35 °C, tp = 27 °C, 50% r.v.)
- Qh = 22,4 kW
- apsorbirana snaga: 6,03 kW
- EER: 3,71
- SEER: 7,65
- sezonska energetska učinkovitost hlađenja prostora: ŋs,c = 303,0%
</t>
  </si>
  <si>
    <t>Kapacitet grijanja (tv = 7 °C,  tp = 20 °C, 50% r.v.)
- Qgr = 25,0 kW
- apsorbirana snaga: 6,08 kW
- COP: 4,11
- SCOP: 4,35
- sezonska energetska učinkovitost grijanja prostora: ŋs,h = 171,0%
- napajanje: 3 Ph / 380 - 400 - 415 V / 50 Hz
Standardno područje rada:
- hlađenje: - 5 °C do +52 °C vanjske temperature DB
- grijanje:  - 20 °C do +15,5 °C vanjske temperature WB
- dimenzije uređaja V × Š × D (mm): 1858 × 920 × 740           
- masa uređaja: 213 kg
- protok zraka: 10 200 m3/h
- razina zvučnog tlaka na udaljenosti 1 m od uređaja (Hl./Gr.): 58 / 59 dB(A)
- razina zvučne snage (Hl./Gr.): 75 / 77 dB(A)   
- rashladni medij: R410A</t>
  </si>
  <si>
    <t>MITSUBISHI ELECTRIC tip PAC-AH125M-J</t>
  </si>
  <si>
    <t>Kontroler jedinice za obradu zraka je sučelje koje omogućuje povezivanje s opremom proizvođača treće strane. Vanjske jedinice Mitsubishi Electric City Multi mogu se koristiti s ovom kutijom sučelja, stvarajući idealno rješenje kada je potrebna jedinstvena jedinica za obradu zraka. Upravljači jedinice za obradu zraka isporučuju se s LEV ekspanzionim uređajem(ima). • Kontrola temperature ispusnog ili povratnog zraka • Zadana vrijednost temperature pomoću kontrole 0-10 VDC • Automatski način rada dostupan za jednostavnu primjenu • Ulaz greške • IP2x ocjena (samo za internu upotrebu)</t>
  </si>
  <si>
    <t>MITSUBISHI ELECTRIC tip PAC-AH500M-J</t>
  </si>
  <si>
    <t>MITSUBISHI ELECTRIC tip PLFY-P40VFM-E1 + SLP-2FAL</t>
  </si>
  <si>
    <t>Unutarnja jedinica VRF sustava kazetne izvedbe sa 4-stranim ispuhom, te donjom ukrasnom maskom, predviđena za ugradnju u spušteni strop. Jedinica je opremljena pumpom kondenzata, ventilatorom, izmjenjivačem topline s direktnom ekspanzijom freona, elektronskim ekspanzijskim ventilom, te svim potrebnim elementima za zaštitu, kontrolu i regulaciju uređaja i temperature, slijedećih tehničkih značajki:
- učinak hlađenja: Qh = 4,5 kW
- učinak grijanja: Qg = 5,0 kW
- napajanje: 1 Ph / 220 -240 V / 50 Hz
- apsorbirana snaga (Hl./Gr.): 0,03 / 0,03 kW
- razina zvučnog tlaka na udaljenosti 1,5m od jedinice: 28 - 33 - 39 dB(A)
- količina zraka: V = 7,5 - 9 -11 m3/min
- dimenzije jedinice (maske) [mm]: V × Š × D = 245 (10) × 570 (625) × 570 (625)
- masa jedinice (maske): 15 (3) kg</t>
  </si>
  <si>
    <t>uključivo: - filter zraka PP Honeycomb tkanina - crpka kondenzata - ukrasni panel</t>
  </si>
  <si>
    <t>MITSUBISHI ELECTRIC tip PLFY-P32VFM-E1 + SLP-2FAL</t>
  </si>
  <si>
    <t>Unutarnja jedinica VRF sustava kazetne izvedbe sa 4-stranim ispuhom, te donjom ukrasnom maskom, predviđena za ugradnju u spušteni strop. Jedinica je opremljena pumpom kondenzata, ventilatorom, izmjenjivačem topline s direktnom ekspanzijom freona, elektronskim ekspanzijskim ventilom, te svim potrebnim elementima za zaštitu, kontrolu i regulaciju uređaja i temperature, slijedećih tehničkih značajki:
- učinak hlađenja: Qh = 3,6 kW
- učinak grijanja: Qg = 4,0 kW
- napajanje: 1 Ph / 220 -240 V / 50 Hz
- apsorbirana snaga (Hl./Gr.): 0,02 / 0,02 kW
- razina zvučnog tlaka na udaljenosti 1,5m od jedinice: 26 - 30 - 34 dB(A)
- količina zraka: V = 7 - 8 - 9,5 m3/min
- dimenzije jedinice (maske) [mm]: V × Š × D = 245 (10) × 570 (625) × 570 (625)
- masa jedinice (maske): 15 (3) kg</t>
  </si>
  <si>
    <t>MITSUBISHI ELECTRIC tip PLFY-P25VFM-E1 + SLP-2FAL</t>
  </si>
  <si>
    <t>Unutarnja jedinica VRF sustava kazetne izvedbe sa 4-stranim ispuhom, te donjom ukrasnom maskom, predviđena za ugradnju u spušteni strop. Jedinica je opremljena pumpom kondenzata, ventilatorom, izmjenjivačem topline s direktnom ekspanzijom freona, elektronskim ekspanzijskim ventilom, te svim potrebnim elementima za zaštitu, kontrolu i regulaciju uređaja i temperature, slijedećih tehničkih značajki:
- učinak hlađenja: Qh = 2,8 kW
- učinak grijanja: Qg = 3,2 kW
- napajanje: 1 Ph / 220 -240 V / 50 Hz
- apsorbirana snaga (Hl./Gr.): 0,02 / 0,02 kW
- razina zvučnog tlaka na udaljenosti 1,5m od jedinice: 26 - 30 - 33 dB(A)
- količina zraka: V = 6,5 - 8 - 9 m3/min
- dimenzije jedinice (maske) [mm]: V × Š × D = 245 (10) × 570 (625) × 570 (625)
- masa jedinice (maske): 14 (3) kg</t>
  </si>
  <si>
    <t>MITSUBISHI ELECTRIC tip PLFY-P20VFM-E1 + SLP-2FAL</t>
  </si>
  <si>
    <t>Unutarnja jedinica VRF sustava kazetne izvedbe sa 4-stranim ispuhom, te donjom ukrasnom maskom, predviđena za ugradnju u spušteni strop. Jedinica je opremljena pumpom kondenzata, ventilatorom, izmjenjivačem topline s direktnom ekspanzijom freona, elektronskim ekspanzijskim ventilom, te svim potrebnim elementima za zaštitu, kontrolu i regulaciju uređaja i temperature, slijedećih tehničkih značajki:
- učinak hlađenja: Qh = 2,2 kW
- učinak grijanja: Qg = 2,5 kW
- napajanje: 1 Ph / 220 -240 V / 50 Hz
- apsorbirana snaga (Hl./Gr.): 0,02 / 0,02 kW
- razina zvučnog tlaka na udaljenosti 1,5m od jedinice: 26 - 29 - 31 dB(A)
- količina zraka: V = 6,5 - 7,5 - 8,5 m3/min
- dimenzije jedinice (maske) [mm]: V × Š × D = 245 (10) × 570 (625) × 570 (625)
- masa jedinice (maske): 14 (3) kg</t>
  </si>
  <si>
    <t>MITSUBISHI ELECTRIC tip PLFY-P15VFM-E1 + SLP-2FAL</t>
  </si>
  <si>
    <t>Unutarnja jedinica VRF sustava kazetne izvedbe sa 4-stranim ispuhom, te donjom ukrasnom maskom, predviđena za ugradnju u spušteni strop. Jedinica je opremljena pumpom kondenzata, ventilatorom, izmjenjivačem topline s direktnom ekspanzijom freona, elektronskim ekspanzijskim ventilom, te svim potrebnim elementima za zaštitu, kontrolu i regulaciju uređaja i temperature, slijedećih tehničkih značajki:
- učinak hlađenja: Qh = 1,7 kW
- učinak grijanja: Qg = 1,9 kW
- napajanje: 1 Ph / 220 -240 V / 50 Hz
- apsorbirana snaga (Hl./Gr.): 0,02 / 0,02 kW
- razina zvučnog tlaka na udaljenosti 1,5m od jedinice: 26 - 28 - 30 dB(A)
- količina zraka: V = 6,5 - 7,5 - 8 m3/min
- dimenzije jedinice (maske) [mm]: V × Š × D = 245 (10) × 570 (625) × 570 (625)
- masa jedinice (maske): 14 (3) kg</t>
  </si>
  <si>
    <t>MITSUBISHI ELECTRIC tip PWFY-P100VM-E-BU</t>
  </si>
  <si>
    <t>Unutarnja jedinica  VRF R2 sustava, namijenjena predgrijavanju sanitarne vode - "booster unit", sa  kondenzacijom R410A iz R2 sustava i unutarnjim krugom sa radnim medijem R134a za izmjenu topline s vodom, slijedećih tehničkih značajki:
učinak grijanja Qg=12,5 kW
napajanje: 1 Ph / 220 -240 V / 50 Hz
apsorbirana snaga: 2,48 kW / 1ph
jakost struje: 11,63 A
kompresor: inverter hermetski, Nel=1 kW
količina vode: 0,6 - 2,15 m3/h
priključci vode: 3/4"
razina zvučnog tlaka: 44 dB(A)
dimenzije V × Š × D = 800×450×300 mm
masa: 60 kg</t>
  </si>
  <si>
    <t>MITSUBISHI ELECTRIC tip CMB-M1012V-J1</t>
  </si>
  <si>
    <t>Razdjelnik tekuće i plinske faze radnog medija – "BC controller" dvocijevnog R2 sustava za simultano grijanje i hlađenje, sa ugrađenim ekspanzijskim ventilima i mikroprocesorskom regulacijskom automatikom</t>
  </si>
  <si>
    <t>- Dimenzije (V x Š x D) = 252 x 911 x 622 mm - Masa: 49 kg</t>
  </si>
  <si>
    <t>MITSUBISHI ELECTRIC tip PAR-41MAA</t>
  </si>
  <si>
    <t>Multifunkcionalni deluxe daljinski žičani upravljač s LCD zaslonom i pozadinskim osvjetljenjem, s kontrolom uključivanja/isključivanja, režima rada, smjera istrujavanja zraka, podešavanja temperature u intervalima od 0,5°C, brzine ventilatora, mogućnosti postavki dviju temperatura u automatskom radu, prikazom greške te tjednim tajmerom.</t>
  </si>
  <si>
    <t>MITSUBISHI ELECTRIC tip AE-200E</t>
  </si>
  <si>
    <t>Mikroprocesorski centralni upravljač sa LCD zaslonom u boji osjetljivim na dodir i pozadinskim osvjetljenjem, pripadnim ožičenjem, sljedećih tehničkih značajki:
- moguć nadzor i upravljanje do 200 unutarnjih jedinica
- uključivanje / isključivanje pojedinih jedinica
- promjena režima rada
- promjena brzine i smjera istrujavanja
- postavljanje temperature
- nadzor nad parametrima rada unutarnjih jedinica
- dojava grešaka
- omogućuje nadziranje i upravljanje putem web browser-a na PC računalu koje je spojeno putem mreže (LAN ili telefonska linija)...
- integriran XML protokol, za komunikaciju sa sustavom BMS</t>
  </si>
  <si>
    <t>MITSUBISHI ELECTRIC tip PAR-W21MAA</t>
  </si>
  <si>
    <t>Multifunkcionalni daljinski žičani upravljač, sa kontrolom uključivanja/isključivanja, režima rada, podešavanja temperature vode, prikazom greške, tjednim tajmerom te zabranom operacija.</t>
  </si>
  <si>
    <t>MITSUBISHI ELECTRIC Y-račve</t>
  </si>
  <si>
    <t>Komplet bakrenih prijelaznih komada tekućeg i plinskog cjevnog razvoda rashladnog medija PVRT sustava, izolirani slojem otpornim na difuziju vodene pare.</t>
  </si>
  <si>
    <t>CMY-Y102SS-G2</t>
  </si>
  <si>
    <t>CMY-Y102LS-G2</t>
  </si>
  <si>
    <t>CMY-R160-J1</t>
  </si>
  <si>
    <t>Dobava i ugradnja predizolirane deoksidirane bakrene cijevi za razvod radnog medija, s vanjskim slojem polietilenske folije. Cijevi je potrebno očistiti prije ugradnje. Cijevi zavarivati pod dušikom.</t>
  </si>
  <si>
    <t xml:space="preserve">Ø   6,35 </t>
  </si>
  <si>
    <t xml:space="preserve">Ø   9,52 </t>
  </si>
  <si>
    <t xml:space="preserve">Ø   15,88 </t>
  </si>
  <si>
    <t xml:space="preserve">Ø   19,05 </t>
  </si>
  <si>
    <t xml:space="preserve">Ø   22,2 </t>
  </si>
  <si>
    <t xml:space="preserve">Ø   28,58 </t>
  </si>
  <si>
    <t>Rashladni plin R410A</t>
  </si>
  <si>
    <t>Stavka uključuje dobavu, dopremanje i nadopunu potrebne količine rashladnog medija.</t>
  </si>
  <si>
    <t>Komunikacijski kabel</t>
  </si>
  <si>
    <t>Dobava i ugradnja komunikacijskog kabela između unutrašnjih i vanjske jedinice, te unutrašnjih jedinica i upravljača. Stavka uključuje spajanje kabela s uređajima i termostatima, kao i sve potrebno za ovješenje navedenog.</t>
  </si>
  <si>
    <t>PP00 5 x 1,5 mm2</t>
  </si>
  <si>
    <t>Lyicy 2 x 0,75 mm2</t>
  </si>
  <si>
    <t>Dobava i ugradnja PVC cijevi za kondenzat skupa sa pripadajućim fazonskim komadima, uključivo izolacija zaštitnim termoizolacijskim plaštom, s parnom branom, debljine 4 mm, tip “Tubolit” s pripadajućim ljepilom i samoljepljivom trakom za cijevi, u svrhu preinaka na postojećem razvodu kondenzata (NAPOMENA: Za sve unutarnje jedinice klima uređaja odvod kondezata izvesti preko najbliže oborinske vertikale ili preko sinfonskog spoja na najbliži umivaonik)</t>
  </si>
  <si>
    <t xml:space="preserve">Sifon za kondenzat “HL Hutterer &amp; Lechner GmbH” HL 138 DN32 x 20 mm </t>
  </si>
  <si>
    <t>Tlačne probe, propuhivanja i ispitivanja cjevovoda uključivo zavarivanje pod dušikom, ispiranje instalacijom dušikom te tlačnu probu cjelokupne freonske instalacije dušikom u vremenu trajanja 24 h, te vakuumiranje cjelokupne freonske instalacije u vremenu trajanja min. 2 sat za svaku granu. U stavku uključena doprema i sigurno skladištenje inertnog plina dušika.</t>
  </si>
  <si>
    <t>Dobava i montaža gore navedene opreme</t>
  </si>
  <si>
    <t>Stavka uključuje provjeru i montažu prethodno navedene opreme i materijala do pune funkcionalnosti sustava, uključivo: transport materijala i alata do gradilišta, povrat alata i preostalog materijala, te transport unutar gradilišta, pripremno - završni radovi na gradilištu, te čišćenje i uređenje gradilišta.</t>
  </si>
  <si>
    <t>Slog automatske regulacije - elementi u polju strojarnice:
Slobodno programabilni BACnet regulator, sa integriranim softwerskim paketom za centralni nadzor sustava HVAC (kom 1)
vanjski LCD upravljački zaslon (ugradnja na vrata el.ormara) (kom 1)
okvir za ugradnju CLEAHMI21 (kom 1)
LON komunikacijska kartica (kom 1)
trafo 230VAC/24VAC (kom 2)
modul analognih ulaznih signala (kom 1)
modul analognih izlaznih signala (kom 3)
modul digitalnih ulaznih signala (kom 3)
modul digitalnih izlaznih signala (kom 1)
Kućište sa rednim stezaljkama modula 821-822 (kom 4)
Kućište sa rednim stezaljkama modula 823A (kom 3)
Kućište sa rednim stezaljkama modula 824A (kom 1)
vanjski osjetnik temperature (NTC 20kΩ) (kom 1)
uronski osjetnik temperature (NTC 20kΩ) duljine</t>
  </si>
  <si>
    <t>Elektrokomadni i upravljački (EMP+DDC) ormar za regulaciju strojarnice. U ormaru su integrirani potrebni sklopovi EMP-a za sve elektro potrošače kao i komplente međuveze sa DDC automatikom Honeywell-CentraLine. Ormar se isporučuje kompletno ožičen i ispitan,sa svom potrebnom tehničkom dokumentacijom. Elektrokomadni ormar je zidne izvedbe za unutarnju ugradnju u zaštiti IP55.
Signalizacija stanja elektromotornih potrošača prikazana je pomoću dvobojnih led-dioda integriranih u strojarskoj aplikaciji u boji koja se ugrađuje na unutarnjim vratima ormara (grafička aplikacija).
El.ormar osigurava napajanje i zaštitu za 14 cirkulacijskih pumpi.
"</t>
  </si>
  <si>
    <t>Ugradnja elemenata u polju</t>
  </si>
  <si>
    <t>Ugradba elemenata u polju (ne uključuje ugradbu ventila i čahura za cijevne osjetnike) - elementi automatske regulacije (osjetnici,elektromotorni pogon ventila,zaštitni termostati,...) , prema projektnoj dokumentaciji uz preporuku isporučioca opreme automatske regulacije.</t>
  </si>
  <si>
    <t>Stavka uključuje puštanje u pogon sustava od strane ovlaštenog servisera sa već postavljenim ožičenjem. Instalaciju je obavezno prethodno ispitati s dušikom na 40bar u trajanju 24h. Prije puštanja u pogon obavezno spojiti sve uređaje s komunikacijskim kabelom te ih spojiti na napajanje. Uvjet za puštanje u pogon je stalni napon na objektu.</t>
  </si>
  <si>
    <t>Grijanje i hlađenje UKUPNO:</t>
  </si>
  <si>
    <t>Dvoetažna tlačno/odsisne klima komore za vanjsku stojeću ugradnju, konfiguracija prema specifikaciji u projektu
Tlačni dio klima komore se sastoji od:
(1) Usisna / odvodna jedinica sa regulacijskom zaklopkom
(2) Vrećasti filter F7 - ISO ePM1 50%
(3) Pločasti rekuperator - protustrujni
(4) Ventilator bez spiralnog kućišta
(5) Hladnjak/grijač direktna ekspanzija
Odsisni dio klima komore sastoji se od:
(6) Vrećasti filter M5 - ISO ePM10 50%
(7) Prazna jedinica
(8) Ventilator bez spiralnog kućišta
(9) Pločasti rekuperator - protustrujni
(10) Usisna / odvodna jedinica sa regulacijskom zaklopkom
(11) Postolje Prazna jedinica
Proizvod kao: Proklima, Hrvatska
Tip: Modular AHU KG Flex</t>
  </si>
  <si>
    <t>Tehničke karakteristike klima komore:
Tlačna strana
Usisna/odvodna jedinica sa regulacijskom zaklopkom
Vrećasti filter: klasa F7 - ISO ePM1 50%
Pločasti rekuperator - protustrujni- Učinkovitost (povrat topline): 74,8%
- Vlažna učinkovitost: 72,6%
Tlačni ventilator bez spiralnog kućišta
- EC ventilator
- količina zraka: V=4500 m3/h
- eksterni pad tlaka: H=400 Pa
- angažirana električna snaga: N=1,9 kW
- jakost struje: I=3 A
Hladnjak/grijač direktna ekspanzija
- ulazno stanje zraka: tul=28°C/56% r.vl
- izlazno stanje zraka: tizl=24°C
- rashladni učin: Qhl=9,29 kW
- temp. isparavanja: ti=5°C
- pregrijavanje: dT=10°C</t>
  </si>
  <si>
    <t>Grijanje
- ulazno stanje zraka: tul=15°C
- izlazno stanje zraka: tizl=24°C
- temp. vrućeg plina: t=50/40°C
- temp. kondenzacije: t=45°C
- priključci: F16x1.5/F22x1.5
- pad tlaka zraka: p=160 Pa
Vrećasti filter - ISO ePM10 50%
Odsisna strana
Vrećasti filter M5 - ISO ePM10 60%
Odsisni ventilator bez spiralnog kućišta
- EC ventilator
- količina zraka: V=4.500 m3/h
- eksterni pad tlaka: H=400 Pa
- angažirana električna snaga: N=1,9 kW
- jakost struje: I=3 A
Pločasti rekuperator -protustrujni
Usisna / odvodna jedinica sa regulacijskom zaklopkom
Dimenzije DxŠxV=4.600x1.507x1.795 mm</t>
  </si>
  <si>
    <t>Masa: G=1445 kg
Elementi automatske regulacije kao SIEMENS
Kanalski osjetnik temperature 400 mm, LGNi1000, OEM
Pogon žaluzije s povratnom oprugom 2P, AC 24V, DC 0...10V, 150s
Diferencjalni osjetnik tlaka 0-10V 0...1000 Pa
Pogon žaluzije bez povratne opruge 2P, AC 24V, DC 0...10V, 150s
Diferencjalni osjetnik tlaka 0-10V 0...5000 Pa
Diferencjalni osjetnik tlaka 0-10V 0...1000 Pa
Diferencjalni osjetnik tlaka 0-10V 0...5000 Pa
Pogon žaluzije bez povratne opruge 2P, AC 24V, DC 0...10V, 150s
Pogon žaluzije bez povratne opruge 2P, 230V, 90s
VRF control, Supply/exhaust
Climatix,Dobava/Odsis
Sobna jedinica s LCD zaslonom
Climatix HMI za ugradnju u panel vrata</t>
  </si>
  <si>
    <t>Tehničke karakteristike klima komore:
Tlačna strana
Usisna/odvodna jedinica sa regulacijskom zaklopkom
Vrećasti filter: klasa F7 - ISO ePM1 50%
Pločasti rekuperator - protustrujni- Učinkovitost (povrat topline): 74,8%
- Vlažna učinkovitost: 72,6%
Tlačni ventilator bez spiralnog kućišta
- EC ventilator
- količina zraka: V=7290 m3/h
- eksterni pad tlaka: H=400 Pa
- angažirana električna snaga: N=3,8 kW
- jakost struje: I=3 A
Hladnjak/grijač direktna ekspanzija
- ulazno stanje zraka: tul=28,1°C/56% r.vl
- izlazno stanje zraka: tizl=11°C
- rashladni učin: Qhl=76 kW
- temp. isparavanja: ti=5°C
- pregrijavanje: dT=10°C</t>
  </si>
  <si>
    <t>Grijanje
- ulazno stanje zraka: tul=15°C
- izlazno stanje zraka: tizl=24°C
- temp. vrućeg plina: t=50/40°C
- temp. kondenzacije: t=45°C
- priključci: F16x1.5/F28,58x2.5
- pad tlaka zraka: p=793Pa
Vrećasti filter - ISO ePM10 50%
Odsisna strana
Vrećasti filter M5 - ISO ePM10 60%
Odsisni ventilator bez spiralnog kućišta
- EC ventilator
- količina zraka: V=7290 m3/h
- eksterni pad tlaka: H=400 Pa
- angažirana električna snaga: N=3,8 kW
- jakost struje: I=3 A
Pločasti rekuperator -protustrujni
Usisna / odvodna jedinica sa regulacijskom zaklopkom
Dimenzije DxŠxV=5.560x1.695x2.017 mm</t>
  </si>
  <si>
    <t>Masa: G=2111 kg
Elementi automatske regulacije kao SIEMENS
Kanalski osjetnik temperature 400 mm, LGNi1000, OEM
Pogon žaluzije s povratnom oprugom 2P, AC 24V, DC 0...10V, 150s
Diferencjalni osjetnik tlaka 0-10V 0...1000 Pa
Pogon žaluzije bez povratne opruge 2P, AC 24V, DC 0...10V, 150s
Diferencjalni osjetnik tlaka 0-10V 0...5000 Pa
Diferencjalni osjetnik tlaka 0-10V 0...1000 Pa
Diferencjalni osjetnik tlaka 0-10V 0...5000 Pa
Pogon žaluzije bez povratne opruge 2P, AC 24V, DC 0...10V, 150s
Pogon žaluzije bez povratne opruge 2P, 230V, 90s
VRF control, Supply/exhaust
Climatix,Dobava/Odsis
Sobna jedinica s LCD zaslonom
Climatix HMI za ugradnju u panel vrata</t>
  </si>
  <si>
    <t>Odsisni cijevni radijalni ventilator sa unatrag zakrivljenim lopaticama, za odsis zraka iz prostora sanitarija, Isporuka uz ventilator uključuje: spojnice VM 200, servisnu sklopku GS 03. Oznaka na nacrtu OV. Upravljanje putem svjetla, s odgodom gašenja 45 s.
Tehničke karakteristike:
L (m3/h) = 21
Hext (Pa) = 120
Nm (kW) = 0,04
1X230V/50Hz</t>
  </si>
  <si>
    <t xml:space="preserve">Proizvod "RUCK"; tip RS 125 EC, </t>
  </si>
  <si>
    <t xml:space="preserve">Proizvod "RUCK"; tip RS 100 EC, </t>
  </si>
  <si>
    <t>Kupaonski ventilator</t>
  </si>
  <si>
    <t>Odsisni kupaonski ventilator za odsis zraka iz sanitarija. Motor ventilatora montiran na tihom elastičnom bloku za sprječavanje prijenosa vibracija i buke. Opremljen nepovratnom zaklopkom za sprječavanje ulaska zraka i ograničavanje curenja topline kada ventilator ne radi. Opremljen indikatorom. Otvara se pod pritiskom zraka.</t>
  </si>
  <si>
    <t>SILENT - 100 CRZ DESING -3C</t>
  </si>
  <si>
    <t>Kvadratni prigušivač zvuka</t>
  </si>
  <si>
    <t>Kvadratni prigušivač zvuka, kruta izvedba, prigušenje ispitano prema EN ISO 7235. Namijenjeni su za smanjenje buke u klimatiziranim i ventiliranim prostorijama. Aerodinamički oblikovana kulisa smanjuje otpor do 30% (energetska ušteda). Prigušne kulise su izrađene iz negorivog, apsorpcijskog materijala - kamene vune. Razne mogućnosti spajanja, prikladno na spoj za kanale prema EN 1506 ili EN 13180. Propuštanje kućište ispitano prema EN 15727, klasa B. Materijal izrade kućišta je pocinčani čelični lim.</t>
  </si>
  <si>
    <t xml:space="preserve">PZ - 100/50 - 800x640x1500 - S </t>
  </si>
  <si>
    <t xml:space="preserve">PZ - 100/50 - 850x740x1500 - S </t>
  </si>
  <si>
    <t xml:space="preserve">PZ - 100/50 - 1100x650x1500 - S </t>
  </si>
  <si>
    <t xml:space="preserve">PZ - 100/50 - 1200x650x1500 - S </t>
  </si>
  <si>
    <t>Regulator protoka bez pomoćne energije, predviđen za ugradnju unutar okruglog kanala. Regulator ima mogućnost namještnja potrebite količine zraka uz pomoć samoosiguravajućeg vijka i tvornički justirane skale za regulaciju. Ugradnja regulatora je predviđena u okrugli kanal, a nepropusnost je osigurana posebnom brtvom izrađenom iz umjetnih materijala. Za regulator nije potrebno predvidjeti revizioni otvor, jer konstrukcija je izvedena bez potrebe za periodičnim održavanjem. Materijal izrade su umjetni matrijali bez sadržaja silikona, s tolerancija regulirane količine zrakaje u granicama +/- 10% u području ukupnog tlaka između 30 i 300 Pa.
Proizvođač: Klimaoprema, tip;</t>
  </si>
  <si>
    <t>KVR - 125</t>
  </si>
  <si>
    <t>KVR - 160</t>
  </si>
  <si>
    <t>KVR - 200</t>
  </si>
  <si>
    <t>Cilindrični kanali za razvod zraka, spiro cijevi kao Lindab safe s duplom gumenom brtvom, izrađeni iz pocinčanog lima standardne debljine prema HRN DIN 24190. Uključivo svi fazonski komadi, kanalski nastavci, koljena s registrima skretnih limova te prirubnice iz kutnog željeza. Isključivo zavjesni, pričvrsni i brtveni materijal, dimenzije øD (mm):</t>
  </si>
  <si>
    <t>Ø400 mm</t>
  </si>
  <si>
    <t>Pravokutni kanali za razvod zraka klase brtvljenja C, tlak +2500/-750 izrađeni iz pocinčanog lima standardne debljine prema HRN DIN 24190. Obračun prema normi DIN 18379. Kanali s većom stranicom od 300 mm ukrućuju se križnim brazdama ili uzdužnim Z brazdama. Uključivo svi fazonski komadi, kanalski nastavci, koljena s registrima skretnih limova i prirubnice iz kutnog željeza. Isporuka kanala sa krajevima zatvorenim sa folijom.</t>
  </si>
  <si>
    <t>Izolacija kanalskog razvoda negorivom bez halogena izolacijom s parnom branom, kao tip NH Armaflex, kvalitete prema HRN DIN 4102 - dio 1/klasifikacija B1 (N.N. broj 69/97). Materijal izolacije mora imati parnu branu i slijedeće termodinamičke karakteristike: toplinska vodljivost kod 0°C: λ (W/m°C) ≤ 0,004, koef. otpora difuziji vodene pare: μ≥ 2.000, temperaturno područje primjene -50÷110°C. Materijal izolacije je u pločama debljine 19 mm, a isporučuje se u rolama širine 1000 mm. Stavka uključuje potrebnu količinu originalnog ljepila i završne originalne trake.</t>
  </si>
  <si>
    <t>Armaflex 19 mm</t>
  </si>
  <si>
    <t>Vuna 30 mm</t>
  </si>
  <si>
    <t>Aluminijski lim</t>
  </si>
  <si>
    <t>Fleksibilne predizolirane cijevi s negorivom izolacijom</t>
  </si>
  <si>
    <t>Predizolirane gibljive cijevi s negorivom izolacijom za dovod i odvod kondicioniranog zraka. Stavka uključuje dobavu i montažu. Postojane na radnu temperaturu od -30°C do 140°C, klase zapaljivosti B2 (prema DIN 4102). Obračun po komadu (10m = 1 komad).
Dimenzije øD (mm):</t>
  </si>
  <si>
    <t>Ø 100 mm</t>
  </si>
  <si>
    <t>Cilindrična pretlačna/nepovratna zaklopka, za spriječavanje povratnog strujanja zraka u kanalima okruglog poprečnog presjeka. Ista se sastoji od kućišta, lamela, opruga i osovine. Kućište zaklopke izrađeno je od pocinčanog čeličnog lima a lamele od tankog aluminijskog lima. Projektirana je tako da sklop lamela i opruga predstavljaju zanemariv pad tlaka. Izrađuje se u standardnoj dužini od 120 mm i promjera od 100 mm do 400 mm. Proizvod "KLIMAOPREMA"</t>
  </si>
  <si>
    <t>ZPC 100</t>
  </si>
  <si>
    <t>ZPC 125</t>
  </si>
  <si>
    <t>Aluminijska prestrujna vidno nepropusna rešetka za ugradnju u vrata. Rešetka u kompletu s ugradbenim okvirom. Prikladna za ugradnju u vrata debljine 30-50 mm. Rešetka je izrađena iz aluminija i eloksirana prilikom završne obrade (E6-C-0).</t>
  </si>
  <si>
    <t>Odsisni zračni ventil izrađen od čeličnog lima i plastificiran u bijelo RAL 9010 debljine 60 μm. Sastoji se od vanjskog prstena s brtvom, središnjeg diska s navojnom šipkom i ugradbenog okvira. Regulacija protoka zraka vrši se zakretanjem središnjeg diska.</t>
  </si>
  <si>
    <t>ZOV 100</t>
  </si>
  <si>
    <t>Ventilacijska rešetka sa jednim redom lamela i regulatorom količine. Regulator količine je sa protuhodnim leptirastim elementima, sa mogučnošću podešavanja sa vanjske strane. Rešetka je izrađena iz vučenih aluminijskih profila, prethodno elektro polirano i eloksirano. Regulator je izrađen iz čeličnog pocinčanog lima, elektrostatski lakirano u crno.</t>
  </si>
  <si>
    <t>OAH - 1 - 325x75</t>
  </si>
  <si>
    <t>OAH - 1 - 325x125</t>
  </si>
  <si>
    <t>OAH - 1 - 425x75</t>
  </si>
  <si>
    <t>OAH - 1 - 425x125</t>
  </si>
  <si>
    <t>OAH - 1 - 425x225</t>
  </si>
  <si>
    <t>Protukišna fasadna ventilacijska žaluzina</t>
  </si>
  <si>
    <t>Aluminijska protukišna vanjska fiksna žaluzina u kompletu s mrežicom protiv ulaza insekata i lišća. Boja prema zahtjevu investitora.</t>
  </si>
  <si>
    <t>∅160</t>
  </si>
  <si>
    <t>∅125</t>
  </si>
  <si>
    <t>∅100</t>
  </si>
  <si>
    <t>Dobava i montaža cilindrične protupožarne zaklopke namjenjene automatskom zatvaranju požarnih zona u sustavima ventilacije i klimatizacije. Klasa otpornosti K90, prikladna za ugradnju u okrugli kanal. Opremljena je s termoosjetnikom (72°C) i elektromotornim pogonom (230V) s pripadajućim krajnim sklopkama za indikaciju položaja zaklopke (otvoreno/zatvoreno) i automatskim zatvaranjem pri prekidu napajanja. Ovisno o primjeni EI120 (ve,ho, i o) S, EI60 (ve i o) S ili EI 60 (ve i o). Ispitana na vatrootporna svojstva u skladu s EN 1366-2. Izjava o svojstvima proizvoda DoP/FKRS/EU/DE/2013/001 i oznakom CE. Ispunjava sve zahtjeve norme EN 15650. Klasificirana sukladno normi EN 13501-3. Propuštanje zraka zatvorene lopatice u skladu je s normom EN 1751, klasa 3. Propuštanje zraka u kućištu u skladu je s normom EN 1751, klasa C. Cijevni priključci na oba kraja s brtvom prikladni za ventilacijske</t>
  </si>
  <si>
    <t>kanale sukladno normi EN 1506 ili EN 13180. Proizvođač kao Klimaoprema ili jednakovrijedan.</t>
  </si>
  <si>
    <t>FDC25 - 315 - EMP-S (PPZ-T1/O1)</t>
  </si>
  <si>
    <t>Dobava i montaža kvadratne protupožarne zaklopke namjenjena automatskom zatvaranju požarnih zona u sustavima ventilacije i klimatizacije. Klasa otpornosti K90, prikladna za ugradnju u kvadratni kanal. Opremljena je s termoosjetnikom (72°C) i elektromotornim pogonom (230V) s pripadajućim krajnim sklopkama za indikaciju položaja zaklopke (otvoreno/zatvoreno) i automatskim zatvaranjem pri prekidu napajanja. Ovisno o primjeni EI120 (ve,ho, i o) S, EI60 (ve i o) S ili EI 60 (ve i o). Ispitana na vatrootporna svojstva u skladu s EN 1366-2. Izjava o svojstvima proizvoda DoP/FKRS/EU/DE/2013/001 i oznakom CE. Ispunjava sve zahtjeve norme EN 15650. Klasificirana sukladno normi EN 13501-3. Propuštanje zraka zatvorene lopatice u skladu je s normom EN 1751, klasa 3. Propuštanje zraka u kućištu u skladu je s normom EN 1751, klasa C. Priključci na oba kraja s prirubnicom prikladni za ventilacijske kanale sukladno normi EN 1506 ili EN 13180.</t>
  </si>
  <si>
    <t>Proizvod kao Klimaoprema ili jednakovrijedan</t>
  </si>
  <si>
    <t>FD25 - 200x100 - EMP-S</t>
  </si>
  <si>
    <t>FD25 - 400x180 - EMP-S</t>
  </si>
  <si>
    <t>FD25 - 400x300 - EMP-S</t>
  </si>
  <si>
    <t>FD25 - 400x100 - EMP-S</t>
  </si>
  <si>
    <t>FD25 - 800x400 - EMP-S</t>
  </si>
  <si>
    <t>FD25 - 900x600 - EMP-S</t>
  </si>
  <si>
    <t>FD25 - 950x650 - EMP-S</t>
  </si>
  <si>
    <t>Stropni vrtložni distributer zraka sa podešavajućim lamelama za ubacivanje zraka. Podešavanje smjera i kuta ubacivanja zreka se izvodi promjenom položaja lamela, a sve prema tehničkim uputama proizvođača. Distributer zraka se sastoji od priključne kutije sa ručnim regulatorom količine zraka smještenim horizontalno, pločom za raspršivanje i umirenje struje zraka, traverzom za pričvršćenje istrujne ploče i kvadratnom istrujnom pločom s podešavajućim lamelama. Materijal izrade priključne kutije je čelični pocinčani lim, a istrujna ploča je izrađena iz čeličnog pocinčanog lima, elektrostatski bojena standardno prema RAL 9010. Istrujne lamele su izrađene iz PS u crnoj boji.</t>
  </si>
  <si>
    <t>Proizvođač: Klimaoprema, tip: DEV-Q - 300/8 ; PBQ - 300</t>
  </si>
  <si>
    <t>Proizvođač: Klimaoprema, tip: DEV-Q - 400/16 ; PBQ - 400</t>
  </si>
  <si>
    <t>Proizvođač: Klimaoprema, tip: DEV-Q - 500/24 ; PBQ - 500</t>
  </si>
  <si>
    <t>Proizvođač: Klimaoprema, tip: DEV-Q - 600/48 ; PBQ - 600</t>
  </si>
  <si>
    <t>Stropni distributer DFW-Q</t>
  </si>
  <si>
    <t>Proizvođač: Klimaoprema, tip: DFW-Q - 300; PBQ - 300</t>
  </si>
  <si>
    <t>Proizvođač: Klimaoprema, tip: DFW-Q - 400; PBQ - 400</t>
  </si>
  <si>
    <t>Stropni distributer DVV-315-R</t>
  </si>
  <si>
    <t>Dobava i montaža stropnog vrtložnog distributera zraka sa podešavajućim lamelama za ubacivanje zraka. Podešavanje smjera i kuta ubacivanja zraka se izvodi promjenom položaja lamela, a sve prema tehničkim uputama proizvođača. Distributer zraka se sastoji od priključne kutije sa ručnim regulatorom količine zraka smještenim horizontalno, pločom za raspršivanje i umirenje struje zraka, traverzom za pričvršćenje istrujne ploče i kvadratnom istrujnom pločom s podešavajućim lamelama. Materijal izrade priključne kutije je čelični pocinčani lim, a istrujna ploča je izrađena iz čeličnog pocinčanog lima, elektrostatski bojena standardno prema RAL 9010. Istrujne lamele su izrađene iz PS u crnoj boji.</t>
  </si>
  <si>
    <t>Proizvođač: Klimaoprema, tip: DVV-315-R</t>
  </si>
  <si>
    <t>Ovjesni, pričvrsni i brtveni materijal za spajanje i montažu kanala. Brtvljenje sekcija kanala izvesti pomoću negorive trake. Kompletan ovjesni materijal iz ove stavke isporučuje se na gradilište pocinčan radi zaštite od korozije. Stavka uključuje sve potrebno za ovješenje ventilacijskih kanala poput (obujmice, šine, šelne, navojne šipke, matice, ankere, tiple, podloške...). Stavka uključuje sve potrebno za spajanje i brtvljenje ventilacijskih kanala poput (aluminijske trake, samoreznih šarafa, brtvila, silikona...)</t>
  </si>
  <si>
    <t>Čišćenje gradilišta</t>
  </si>
  <si>
    <t>Čišćenje gradilišta od preostalog materijala i različite ambalaže te materijal i rad potreban za zaštitu ugrađene i instalirane strojarske opreme od utjecaja ostalih radova na gradilištu (zaštita od prašine, žbuke, ošćećivanja i sl.). Sav otpad reciklirati prema uputama lokalnih komunalaca, te odvesti na zato predviđenu deponiju. Stavka uključuje svakodnevno čišćenje gradilišta nakon obavljanja radova.</t>
  </si>
  <si>
    <t>Stavka uključuje puštanje u pogon sustava od strane ovlaštenog servisera sa već postavljenim ožičenjem. Instalaciju je obavezno prethodno ispitati na nepropusnost, te očistiti od prašine i prljavštvine. Prije puštanja u pogon obavezno spojiti sve uređaje s komunikacijskim kabelom te ih spojiti na napajanje. Uvjet za puštanje u pogon je stalni napon na objektu.</t>
  </si>
  <si>
    <t>1.2.26.</t>
  </si>
  <si>
    <t>1.2.27.</t>
  </si>
  <si>
    <t>Izrada potrebne dokumentacije i primopredaja gradilišta</t>
  </si>
  <si>
    <t>Stavka uključuje identifikacija i označavanje elemenata postrojenja i kanala, uključivo potrebne oznake. Izrada radioničke dokumentacije za nestandardnu opremu. Ista obuhvaća sva eventualno potrebna postolja, konzole, nosače, uključivo statički proračun ukoliko je isti potreban. Stavka obuhvača izradu strojarskog projekta izvedenog stanja uz isporuku u dva primjerka, izradu pisanih uputa za održavanje i rukovanje postrojenjima uz isporuku dva kompleta, te pripadajućih funkcijskih shema za postavljanje na zid. Stavka uključuje obuku krajnjeg korisnika sustava i primopredaju radova</t>
  </si>
  <si>
    <t>Priprema PTV-a</t>
  </si>
  <si>
    <t>Solarni pločasti kolektor Hoval UltraSol 2 V</t>
  </si>
  <si>
    <t>Solarni pločasti kolektor UltraSol 2 V, vertikalne izvedbe, 4 kom. u paketu. Visokoučinkoviti solarni kolektor koji se sastoji od aluminijskog absorbera s visokoselektivnim premazom (stupanj apsorpcije 95%, stupanj emisije 5%), sa zavarenim bakrenim cijevima i antirefleksnim sigurnosnim staklenim pokrovom. Kućište od lijevanog aluminija za maksimalnu stabilnost i nepropusnost. Visokokvalitetna izolacija izvedena s mineralnom vunom debljine 20 mm. Utični priključci R ¾″/ Rp ¾″ izrađeni od mesinga.
Solar Keymark: 011 - 7S2954 F
Tehnički podaci (po kolektoru):
- Optička učinkovitost C0 0,755
- C1 4,2 W/m2K
- C2 0,013 W/m2K
- učin pri ΔT0°C (laboratorijski uvjeti) 1870 W
- temperatura stagnacije: 180 °C
- ukupna površina po kolektoru: 2,53 m2</t>
  </si>
  <si>
    <t>- ukupna površina kolektorskog polja: 10.12 m2
- površina absorbera po kolektoru: 2,33 m2
- površina absorbera kolektorskog polja: 9.32 m2
- radni tlak: 10 bar
- sadržaj vode u pojedinom kolekoru 1,5 l
- specifični protok kroz kolektor 15-50 l/hm2
Dimenzije pojedinog kolektora: širina - 1202 mm, visina - 2102 mm, dubina - 65 mm, masa-43 kg</t>
  </si>
  <si>
    <t xml:space="preserve">Hoval UltraSol II 4 V - vertikalne izvedbe - komplet od 4 kom u paketu </t>
  </si>
  <si>
    <t>Bivalentni spremnik topline</t>
  </si>
  <si>
    <t>Bivalentni spremnik topline s dvije zavojnice s povećanim površinama izmjenjivača. Za proizvodnju i skladištenje tople vode za kućanstvo izrađen od ugljičnog čelika. Ugrađena dva izmjenjivača topline s mogućnošću dodavanja elektrogrijača vode do 6 kW. Kapacitet spremnika 471 litra. Površina donjeg izmjenjivača 2,15 m2, površina gornjeg izmjenjivača 1,3 m2.</t>
  </si>
  <si>
    <t>Hoval MultiVal ESRR 500</t>
  </si>
  <si>
    <t xml:space="preserve">Solarna armaturna grupa </t>
  </si>
  <si>
    <t>Solarna armaturna grupa za sustave do 20m2, protoka 0,5-15 l/min. Ugrađena energetski učikovita pumpa SPS 7 PM2. Moguća PWM regulacija promjenjivog protoka. Ugrađena dva kuglasta ventila s termometrima i nepovratnim ventilima, sigurnosni ventil 6 bar, manometar, fleksibilna cijev od plemenitog čelika za spoj ekspanzione posude, slavina za punjenje i pražnjenje sustava. Kompletna podstanica u toplinskoj izolaciji od EPP. Priključci Rp 3/4''. Za zidnu montažu. Napajanje 230VAC</t>
  </si>
  <si>
    <t>SAG20FR/SPS 7 PM2</t>
  </si>
  <si>
    <t>Upravljački modul modul TTE-BM</t>
  </si>
  <si>
    <t>Upravljački modul kao Hoval tip TopTronic® E za upravljanje s radom svih regulatora sustav grijanja spojenih na BUS sustav (osnovni modul, solarni modul, akumulacijski modul, mjerni modul i modul proširenja krugova grijanja).
Regulator se spaja na priključak Hoval Bus sustav preko RJ45 utikača ili preko spojnog terminala (max. 0,75 mm2). Tankog je dizajna s fleksibilnom montažom, na generator topline, na zid ili u prostor objekta. Pregledno sučelje za upravljanje sustavom s tehnologijom osjetljivom na dodir, 4,3“ prikazni ekran, crne boje.
Mogućnost konfiguracije početnog zaslona, prikaz trenutnog vremena ili vremenska prognoza (moguće samo u kombinacija s TopTronic® E online modulom).
Sastoji se od:
- TopTronic® E upravljačkog modula,
- stezaljki za pričvršćenje regulatora za upravljački modua i dodatnog adaptera.</t>
  </si>
  <si>
    <t>-RJ45-Rast-5 CAN kabela, L=500 mm</t>
  </si>
  <si>
    <t>Solar kontroler set AG</t>
  </si>
  <si>
    <t>Za ugradnju na solarnu armaturnu grupu SAG/SAR 20. Sastoji se iz
- TopTronic E solarni modul
- 1 uranjajući osjetnik TF/2P/5/6T, L=5m
- 1 osjetnik kolektora TF/1.1P/2.5S/5.5T, L=2,5m
- osnovni set konektora
- slijepi poklopac za BM modul</t>
  </si>
  <si>
    <t>Mješavina propilen-glikola i omekšane vode za zaštitu od korozije
Zaštita od smrzavanja: do -25 °C
Sadržaj: 30 kg</t>
  </si>
  <si>
    <t>PowerCool DC923-PXL</t>
  </si>
  <si>
    <t>Hoval Ekspanzijska posuda S50</t>
  </si>
  <si>
    <t>Ekspanzijska posuda za solarni sustav V=50 l, Reflex S 50 za rad do 50% sadržaja glikola i dozvoljenog pritiska do 10 bar. Dozvoljena radna temperatura posude/dijafragme 120/ 70 °C. Stojeća izvedba s nogicama.</t>
  </si>
  <si>
    <t>Hoval Predekspanzijska posuda V20</t>
  </si>
  <si>
    <t>Predekspanzijska posuda za solarni sustav V=20 l, Reflex V 20 za rad do 10 bar. Za ugradnju na zid sa stezaljkama. U stavku uključen i brzi priključak za ekspanzionu posudu SU R 3/4'' / 3/4''. Prema DIN 4751 dio 2, PN 10/120°, sa ventilom protiv zatvaranja i ispustom</t>
  </si>
  <si>
    <t>Hoval TN 20 ventil</t>
  </si>
  <si>
    <t>TN 20 ventil za kalibraciju protoka za zapornim ventilom, skalom i ručicom za kalibraciju. Maksimalna temperatura medija 185°C. Priključak DN 20 (Rp 3/4''), kvs 5.0.</t>
  </si>
  <si>
    <t>Osnovni hidraulični set GS 18-3/4'' vanjski navoj FD90</t>
  </si>
  <si>
    <t>Za hidraulično spajanje kolektora navojnim spojem 3/4'' FD.
Sastoji se od:
-2 komada spojnih koljena 90°, Ø18-3/4''AG
-odzračni ventil (1 kom.)
-čep (1 kom.)
Spojevi na kolektor:
-bakrena cijev Ø18 mm</t>
  </si>
  <si>
    <t>Ovjesni set za ugradnju na krov vertikalne izvedbe kolektora UltraSol 2 V za instalaciju pod kutem od 20 do 45°. Pričvršćenje horizontalnih nosećih profila preko ovjesnih vijaka (nisu u isporuci). Noseća kostrukcija izrađena od aluminijskih profila i čelika. Izvedba za 4 kolektora priključenih u seriju po jednom kolektorskom polju. Izvedba za sve vrste krova. U cijenu uključeni profili za dodatna opterećenja i nosači horizontalnog profila s jednim vijkom.
Sastoji se od:
- Kompletan pribor za montažu kolektora (bez spojeva na krov i cjevnih spojeva s kolektorom
- Podesiv nagib 20°, 30°, 45°.
- Međuspojeva između kolektora
- Završnih čepova</t>
  </si>
  <si>
    <t>AD20-45V-4</t>
  </si>
  <si>
    <t>1.3.12.</t>
  </si>
  <si>
    <t>Stavka uključuje provjeru i montažu prethodno navedene opreme i materijala do pune funkcionalnosti sustava, uključivo: transport materijala i alata do gradilišta, povrat alata i preostalog materijala, te transport unutar gradilišta, pripremno - završni radovi na gradilištu, te čišćenje i uređenje gradilišta. Stavka uključuje punjenje instalacije, balansiranje i puštanje u pogon.</t>
  </si>
  <si>
    <t>Priprema PTV-a UKUPNO:</t>
  </si>
  <si>
    <t>GHV UKUPNO:</t>
  </si>
  <si>
    <t xml:space="preserve">Dobava, donos i ugradnja sve potrebne armature i fitinga za spajanje priključnog cjevovoda od vodomjera vodovodnog okna do izlaza cjevovoda prema objektu. U stavku uključen sav potreban materijal za spajanje. </t>
  </si>
  <si>
    <t>1.1.1.1.</t>
  </si>
  <si>
    <t>1.1.1.2.</t>
  </si>
  <si>
    <t>Lijevanoželjezni komad T- KOMAD DN100x50 PN16</t>
  </si>
  <si>
    <t>1.1.1.3.</t>
  </si>
  <si>
    <t>Lijevanoželjezni komad FF DN50x250 PN16</t>
  </si>
  <si>
    <t>1.1.1.4.</t>
  </si>
  <si>
    <t>Lijevanoželjezni komad Q 90" DN50 PN16</t>
  </si>
  <si>
    <t>1.1.1.5.</t>
  </si>
  <si>
    <t>Eliptični zasun DN50 PN16</t>
  </si>
  <si>
    <t>1.1.1.6.</t>
  </si>
  <si>
    <t>Eliptični zasun DN100 PN16</t>
  </si>
  <si>
    <t>1.1.1.7.</t>
  </si>
  <si>
    <t>Prijelaz E - PHD SYSTEM 2000 DN50 PN16</t>
  </si>
  <si>
    <t>Prijelaz E - PHD SYSTEM 2000 DN100 PN16</t>
  </si>
  <si>
    <t>Cijevi od tvrdog polietilena visoke gustoće PE - 100 (PEHD)</t>
  </si>
  <si>
    <t>Nabava, doprema i ugradnja cijevi od tvrdog polietilena visoke gustoće PE-100 (PEHD), SDR 17, za radni tlak do 10 bara. Cijevi trebaju biti sukladne prema svim zahtjevima s normom HRN EN 12201- 1:2011, HRN EN 12201-2:2011.Kao dokaz kvalitete ponuđenih cijevi potrebno je priložiti certifikat o stalnosti svojstava za navedenu normu izdanu od ovlaštenog potvrdbenog tijela u Republici Hrvatskoj te dokaz zdravstvene ispravnosti sukladno Pravilniku o zdravstvenoj ispravnosti materijala i predmeta koji dolaze u neposredan dodir s hranom (NN 125/2009) kao i zahtjevima Zakona o vodi za ljudsku potrošnju (NN 56/2013). Doprema u kolutovima duljine 100 m (DN&lt;=110) ili palicama minimalne duljine 12 m (DN&gt;=63). Predviđeno je spajanje elektrofuzijskim spojnicama. Obračun po m' ugrađene cijevi.</t>
  </si>
  <si>
    <t>1.1.2.1.</t>
  </si>
  <si>
    <t>D110(na nacrtu DN110)</t>
  </si>
  <si>
    <t>1.1.2.2.</t>
  </si>
  <si>
    <t>D90 (na nacrtu DN80)</t>
  </si>
  <si>
    <t>1.1.2.3.</t>
  </si>
  <si>
    <t xml:space="preserve">D50 </t>
  </si>
  <si>
    <t>Nabava, dobava i ugradnja vodovodne PPR cijevi SDR 11, PN 10 sa spojnim i brtvenim materijalom za razvod tople, hladne vode i recirkulacijske vode unutar građevine. Cijevi se polažu u instalacijski kanal, šliceve izvedene u zidovima objekta, zidne usjeke i proboje kao i pod stropom građevine.
U cijenu uključiti materijal za pričvršćivanje cijevi (obujmica sa vijkom) pomoću kliznih i čvrstih točaka, cijevi se pričvršćuju svakih cca 0,80m ovisno o profilu i uputama proizvođača. Cijevi se izoliraju izolacijom debljine 6mm. U projektu su navedene nazivne mjere cijevi.
Kod dopreme cijevi i spojnih komada na gradilište izvođač je obavezan nadzornom inženjeru priložiti dokument, tj. ispitivanje od strane ZAVODA ZA JAVNO ZDRAVSTVO temeljem kojeg se jamči da su cijevi uporabljive za pitku vodu (tj. za ljudsku uporabu) kao i važeću atestnu dokumentaciju prema normi HRN EN ISO 15874-2 ili jednakovrijedna.</t>
  </si>
  <si>
    <t>1.1.3.1.</t>
  </si>
  <si>
    <t>1.1.3.2.</t>
  </si>
  <si>
    <t>1.1.3.3.</t>
  </si>
  <si>
    <t>1.1.3.4.</t>
  </si>
  <si>
    <t>1.1.3.5.</t>
  </si>
  <si>
    <t>Dobava, donos i montaža metalnih cijevi izrađenih iz izvana i iznutra pocinčanog C-čelika sukladno HRN EN 10305 E220 ili jednakovrijedna sa spajanjem spojnim komadima iz galvanski pocinčanog C-čelika , za glavni hidrantski razvod. Stavka obuhvaća sve potrebne spojnice, redukcije, T-komade i potrebni pričvrsni i ovjesni materijal.
Cijevi izolirati uz prethodni premaz oštećenih i spojnih mjesta antikorozivnim premazom:
a)  u zidu i podu – termoizlacijskim cijevima i trakom sa debljinom stijenki od 0,3 mm.
b)  u kanalu s gotovim termoizolacijskim cijevima i oblogama sa debljinom stijenki 13 mm.
c)  pod stropom – gotove termoizolacijske cijevi sa debljinom stijenki 19 mm.
Dobava, prijenos i ugradba mjedenih (ljevano željeznih) slobodno protočnih ventila - zasuna, komplet. Ventile montirati kod vodomjera i na mjestima označenim shemama. Ventile montirati na</t>
  </si>
  <si>
    <t>njima označenom mjestu.</t>
  </si>
  <si>
    <t>1.1.4.1.</t>
  </si>
  <si>
    <t>DN 80</t>
  </si>
  <si>
    <t>1.1.4.2.</t>
  </si>
  <si>
    <t>Revizijska vratašca za ventile</t>
  </si>
  <si>
    <t>Dobava, prijenos i ugradba revizijskih vratašaca visokokvalitetne ABS plastike za zidnu i stropnu uporabu. Potrebno je da omogućuju brz pristup skrivenoj instalaciji i komunalnim vodovima. Potrebno imati svojstva prikladna za područja s visokom vlagom.Otvaranje se može prilagoditi za lijevi ili desni smjer. Dimenzije 20x20cm.</t>
  </si>
  <si>
    <t>1.1.5.1.</t>
  </si>
  <si>
    <t>Dimenzije 20x20cm</t>
  </si>
  <si>
    <t>1.1.6.1.</t>
  </si>
  <si>
    <t>1.1.7.1.</t>
  </si>
  <si>
    <t>Izolacija cjevovoda</t>
  </si>
  <si>
    <t>Nabava, doprema i ugradnja  izolacije horizontalnog i vertikalnog razvoda  hladne, tople vode i recirkulacije, toplinske vodljivosti izolacije λ≤0,035W/mK, debljine min. 4 mm, a prema tehničkim uputama proizvođača. Obračun po m ugrađene izolacije</t>
  </si>
  <si>
    <t>1.1.8.1.</t>
  </si>
  <si>
    <t>Obračun po m ugrađene izolacije</t>
  </si>
  <si>
    <t>Dobava, donos i ugradba FF komada Ø80 mm; L=1000 mm; za prolaz priključka kroz zid.</t>
  </si>
  <si>
    <t>1.1.9.1.</t>
  </si>
  <si>
    <t>1.1.10.1.</t>
  </si>
  <si>
    <t>Sitno potrošni, ovjesni, pričvrsni i montažni materijal</t>
  </si>
  <si>
    <t>Sitno potrošni, ovjesni, pričvrsni i montažni materijal koji nije posebno specificiran, kao što su brtve,vijci,matice,konzole,cijevne obujmice,ovjesni i pričvrsni materijal, žica za zavarivanj, građevinske pjene silikoni, proturne cijevi i sl.</t>
  </si>
  <si>
    <t>1.1.11.1.</t>
  </si>
  <si>
    <t>Obračun po kompletu</t>
  </si>
  <si>
    <t>Nabava, dobava i ugradnja smjese za potrebe ispune mjesta prodora vodovodnih cijevi na prolazu kroz požarne sektore kako bi se spriječio prodor vatre u slučaju požara iz sektora u sektor.</t>
  </si>
  <si>
    <t>1.1.12.1.</t>
  </si>
  <si>
    <t>Tlačna proba vodovodnih instalacija – cjevovoda prema važećim tehničkim propisima na probni tlak s atestima. Ispitivanje vodonepropusnosti: Obavljanje tlačne probe cjevovoda prema normi HRN EN 805 ili jednakovrijedno zajedno s montiranim hidrantima i ogrlicama te otvorenim hidrantskim zasunima. Ispitivanje kompletne vodovodne mreže na protočnost i vodonepropusnost, te izrada zapisnika o ispitivanju. Tlačnu probu izvesti prema važećim tehničkim propisima i uputstvima proizvođača cijevi. Jediničnom cijenom obuhvatiti i dobavu vode za sva ispitivanja.
Radove je potrebno izvoditi u dogovoru i u prisustvu nadležne službe VOP-a.
U cijenu stavke su uključeni i diferencijalni FF čelični komadi dužine 500mm (2 kom. po tlačnoj probi), promjera cjevovoda koje mora posjedovati montažer, a da bi mogao izvesti tlačnu probu.
Diferencijalni komadi su sa blendom u sredini i priključcima koji omogućuju razdvajanje</t>
  </si>
  <si>
    <t>izgrađenih dionica i onih u izgradnji. Nakon kompletne izvedbe vodovoda diferencijalni komadi se zamjenjuju FFG komadima iste dužine.
BESPLATNO KORIŠTENJE VODE S JAVNOG HIDRANTA.
Predviđena je jedna tlačna proba.
Cijenom stavke obuhvaćeni su svi potrebni radovi, materijali, pomagala i transport za kompletno ispitivanje sve do konačne uspješnosti.
Sva višekratna ispitivanja na jednoj dionici neće se posebno priznavati, već svako drugo i daljnje ispitivanje na istoj dionici ide na teret izvođača.</t>
  </si>
  <si>
    <t>1.1.13.1.</t>
  </si>
  <si>
    <t>Bakteriološka analiza</t>
  </si>
  <si>
    <t>Bakteriološka analiza uzoraka vode iz cjevovoda nakon dezinfekcije od strane nadležne ustanove (Zavod za zaštitu zdravlja) ili neke druge ovlaštene ustanove. Analizi vode se pristupa nakon provedene dezinfekcije kompletne vodovodne mreže i ispiranja iste.</t>
  </si>
  <si>
    <t>1.1.14.1.</t>
  </si>
  <si>
    <t>Obračun po stambenoj jedinici tj. broju traženih uzoraka.</t>
  </si>
  <si>
    <t>ODVODNJA</t>
  </si>
  <si>
    <t>Potpuno potopna crpka za otpadne vode s unutarnjim mehanizmom za usitnjavanje</t>
  </si>
  <si>
    <t xml:space="preserve">Potopna crpka za mljevenje, nesamousisne, jednostupanjske, centrifugalne crpke s vodoravnim ispusnim priključkom, posebno dizajnirane za crpljenje otpadnih voda koje sadrže ispust iz zahoda. Crpka mora biti opremljena sustavom za mljevenje koji melje uništavajuće krute tvari u male komade kako bi ih vodio kroz cijevi relativno malog promjera. Crpka je dostupna za dvije vrste instalacija:     potopljena instalacija na sustavima s automatskom spojkom
potopljena instalacija, samostojeća.
</t>
  </si>
  <si>
    <t>Crpka mora biti izrađena od materijala otpornih na trošenje, kao što su lijevano željezo i nehrđajući čelik. Ovi materijali osiguravaju pouzdan rad. Površina crpke mora biti glatka kako bi se spriječilo lijepljenje prljavštine i nečistoća. Stezaljka od nehrđajućeg čelika otpornog na koroziju učvršćuje motor na kućište crpke i omogućava jednostavan servis crpke. Posjedovati sustav koji omogućava jednostavno podešavanje zazora rotora kako bi se osigurala maksimalna učinkovitost tijekom radnog vijeka crpke. Asortiman mora biti dizajniran kako bi se smanjila potrošnja energije i troškovi zastoja sveli na minimum, uz održavanje vrhunskih performansi tijekom cijelog životnog vijeka sustava.
Pogonski podatci
Medij: Otpadna voda 100 %
Temperatura medija: 20,00 °C
Max. protok
4.17 l/s
Visina max.
14.4 m
Tip impelera: 
SUSTAV SA SJEKAČIMA</t>
  </si>
  <si>
    <t xml:space="preserve">Materijali
Kućište crpke
Lijevano željezo
EN1561 EN-GJL-200
Impeler
Lijevano željezo
EN1561 EN-GJL-200
Instalacija
Maksimalna temperatura okoline
40 °C
Maksimalni radni tlak
6 bar
Standardna prirubnica
DIN
Priključak cjevovoda
DN 40/50
Izlaz crpke
DN 40
Nazivni tlak
PN 10
</t>
  </si>
  <si>
    <t>1.2.1.1.</t>
  </si>
  <si>
    <t>Gravitacijski separator zauljenih voda</t>
  </si>
  <si>
    <t xml:space="preserve">Dobava i ugradnja gravitacijskog separatora zauljenih voda. Separator konstruiran, izrađen i testiran prema HRN EN 858-1 i HRN EN 858-2. Separator ima protok min Q= 30l/s.  Separator se treba isporučivati s poklopcem prema HRN EN 124 klase nosivosti D400, svijetlog otvora promjera 600mm. Separator je izrađen iz armiranog betona (beton prema HRN EN 206-1) razreda čvrstoće C35/45, razreda izloženosti: XA1, XC4, XD3, XF4. Separator je siguran od djelovanja sila uzgona do visine podzemne vode do uljeva u separator. Separator mora imati koalescentni element koji se može čistiti. Separator ima sigurnosni plovak kao osiguranje od nekontroliranog odljeva iz separatora. </t>
  </si>
  <si>
    <t>Ovom stavkom obuhvaćena je nabava, dobava i ugradnja separatora te priprema podloge, kao i svi radovi na ugradnji i spajanju separatora.</t>
  </si>
  <si>
    <t>1.2.2.1.</t>
  </si>
  <si>
    <t>Nabava, doprema i ugradba kanalizacijskog PEHD montažnog kontrolnog okna uključivo raznošenje i spuštanje u rov te sav potrebni spojni i brtveni materijal .
Okno je kružnog presjeka promjera 80cm. Promjer ulaza je 600 mm. U oknu su tvornički montirane penjalice od nehrđajučeg materijala.
Svako okno se specificira posebno ovisno o dubini okna, broju priključaka te kutu priključenja. Uključiti dopremu lijevanoželjeznih kanalskih poklopaca s pripadajućim okvirom, za opterećenje od B125-D400, te njihovu ugradnju na okno. Poklopce treba ugraditi točno u ravnini s niveletom prometnice. Cijena obuhvaća sav potreban rad i materijal. Provjeru statičke stabilnosti (prometno opterećenje, pritisak tla, uzgon) daje proizvođač montažnih okana.
U cijenu uključiti montažu armirano betonske pokrovne ploče te izvesti dobetoniravanje zidova ulaznog otvora radi usklađivanja s niveletom</t>
  </si>
  <si>
    <t>prometnice, uključivo potrebna oplata i armatura.</t>
  </si>
  <si>
    <t>1.2.3.1.</t>
  </si>
  <si>
    <t>Biološki pročistač otpadnih voda</t>
  </si>
  <si>
    <t>Nabava, doprema i ugradba biološko pročišćavanje otpadnih voda. Dimenzioniranje biološkog uređaja za pročišćavanje otpadnih voda mora biti vršeno u skladu s HRN EN 12255 tako da je predviđeno po 1 ES potrošnja od 150 l/dan vode i BPK5 60 g/dan. Potrebni su zajamčeni izlazni parametri za tip BP ASP N je BPK5 25 mg/l, a KPK 125 mg/l. Potrebno je da biološki pročistač otpadnih voda bude izrađen u kontejnerskoj izvedbi tako da je jednostavan za ugradnju i moguće ih je spajati paralelno u veće sustave za pročišćavanje otpadne vode. Uređaj mora biti izrađen od polipropilenskih zidnih elemenata odnosno ploča.                 Sastoji se od:
spremnika uređaja za pročišćavanje otpadnih voda, niskotlačnog puhala zraka, potopljenih aeratora, elektro upravljačkog ormarića.</t>
  </si>
  <si>
    <t>1.2.4.1.</t>
  </si>
  <si>
    <t>Q= 9m3/danu; ES = 56-70</t>
  </si>
  <si>
    <t>Dobava, prijenos i ugradba PVC kanalizacijskih cijevi i fazonskih komada klase SN 8 za horizontalne odvode vanjske i temeljne odvodnje sa debljom stijenkom,prema normi HRN EN 1401-1:2009 ili jednakovrijedna . Obračun se vrši po m' kompletno montirane cijevi zajedno sa spojnim i pomoćnim materijalom. Fazonski komadi obračunavaju se u 1 m' ugrađenih cijevi.</t>
  </si>
  <si>
    <t>1.2.5.1.</t>
  </si>
  <si>
    <t>Ø 200</t>
  </si>
  <si>
    <t>1.2.5.2.</t>
  </si>
  <si>
    <t>Dobava, prijenos i ugradba PVC kanalizacijskih cijevi za izvedbu horizontalne odvodnje unutar objekta (sanitarni čvor) iz samogasivih propilenskih cijevi s kolčakom.
Obračun se vrši po m' kompletno montirane, ugrađene i ispitane cijevi zajedno sa svim spojnim i pomoćnim materijalom. Fazonski komadi obračunavanju se kao 1 m' cijevi.</t>
  </si>
  <si>
    <t>1.2.6.1.</t>
  </si>
  <si>
    <t>1.2.6.2.</t>
  </si>
  <si>
    <t>1.2.6.3.</t>
  </si>
  <si>
    <t>1.2.6.4.</t>
  </si>
  <si>
    <t>Dobava, prijenos i ugradba kanalizacijskih cijevi – samogasive niskošumne iz polipropilena ojačane mineralnom vunom u izvedbi s kolčakom i PVC cijevi za izvedbu podstropne odvodnje , te vertikalne odvodnje u instalacijskim otvorima unutar objekta.
Obračun se vrši po m' kompletno montirane, ugrađene i ispitane cijevi zajedno sa svim spojnim i pomoćnim materijalom. Fazonski komadi obračunavanju se kao 1 m' cijevi.</t>
  </si>
  <si>
    <t>1.2.7.1.</t>
  </si>
  <si>
    <t>1.2.8.1.</t>
  </si>
  <si>
    <t>1.2.9.1.</t>
  </si>
  <si>
    <t>1.2.10.1.</t>
  </si>
  <si>
    <t>1.2.10.2.</t>
  </si>
  <si>
    <t>1.2.11.1.</t>
  </si>
  <si>
    <t>Ispitivanje kanalizacije na protočnost i nepropusnost spojeva i uređaja uz dobivanje odgovarajućih atesta. Obračun po komadu komplet ispitane kanalizacije.</t>
  </si>
  <si>
    <t>1.2.12.1.</t>
  </si>
  <si>
    <t>Izrada brtvljenja kroz požarne sektore F=90. Ø50 mm - Ø160 mm.</t>
  </si>
  <si>
    <t>1.2.13.1.</t>
  </si>
  <si>
    <t>Obračun po kompletu izvedenih brtvljenja</t>
  </si>
  <si>
    <t>1.2.14.1.</t>
  </si>
  <si>
    <t>Obračun po komadu ugrađenog sifona.</t>
  </si>
  <si>
    <t>Ventilacijske kape</t>
  </si>
  <si>
    <t>Dobava i ugradnja ventilacijskih kapa od bakrenog lima na završetku vertikala otpadne odvodnje. Kape su po detalju arhitekta.</t>
  </si>
  <si>
    <t>1.2.15.1.</t>
  </si>
  <si>
    <t>Obračun po komadu ugrađene ventilacijske kape</t>
  </si>
  <si>
    <t>ODVODNJA UKUPNO:</t>
  </si>
  <si>
    <t>Dobava i montaža WC školjke sa ugradbenim vodokotlićem i WC daskom od tvrde plastike. Stavkom obuhvatiti izradu spoja na dovod i odvod (isplavne cijevi, vijke za školjku i sl.). U stavku uračunati zidni nosač od inoxa s WC četkom i držač toaletnog papira od inoxa. Prema odabiru investitora</t>
  </si>
  <si>
    <t>1.3.1.1.</t>
  </si>
  <si>
    <t>Obračun po komadu kompleta montirane WC školjke sposobne za uporabu.</t>
  </si>
  <si>
    <t>1.3.2.1.</t>
  </si>
  <si>
    <t>Obračun po komadu kompleta montiranog umivaonika sposobnog za uporabu.</t>
  </si>
  <si>
    <t>Dobava, prijenos i ugradba pisoara sa svom opremom (kutni ventil, isplovni ventil) te senzorom - automatskim uključivanjem i isključivanjem, sve spojeno na elektroinstalacije. Prema odabiru investitora</t>
  </si>
  <si>
    <t>1.3.3.1.</t>
  </si>
  <si>
    <t>Obračun po komadu kompleta montiranog pisaora sposobnog za uporabu.</t>
  </si>
  <si>
    <t>Dobava, prijenos i ugradba tuš kada</t>
  </si>
  <si>
    <t>Dobava, prijenos i ugradba tuš kade s kabinom te sa svom opremom. Izrada instalacije vode i kanalizacije za tuš kadu, obračun po uljevno-izljevnom mjestu. U cijenu su uključeni sav potreban rad i materijal. Odabir po izboru investitora.</t>
  </si>
  <si>
    <t>1.3.4.1.</t>
  </si>
  <si>
    <t>Obračun po komadu kompleta montirane tuš kade sposobne za uporabu.</t>
  </si>
  <si>
    <t>Dobava i ugradnja sudopera</t>
  </si>
  <si>
    <t>Dobava i ugradnja sudopera od silgranita sa jednim koritom dimenzija 58.50x50 cm, dubine 19 cm. Sudoper se ugrađuje na ploču. Stavka uključuje i odvodnu garnituru, te sav potrebni pričvrsni, brtveni i spojni materijal potreban za ugradnju. Odabir sudopera po izboru investitora .</t>
  </si>
  <si>
    <t>1.3.5.1.</t>
  </si>
  <si>
    <t>Obračun po komadu kompleta montiranog sudopera sposobnog za uporabu.</t>
  </si>
  <si>
    <t>Dobava, donos i ugradba kompletne opreme, prema izboru investitora</t>
  </si>
  <si>
    <t>Dobava, donos i ugradba kompletne opreme, prema izboru investitora:
- ogledalo 610x450cm
- držač tekućeg sapuna
- držać papira u roli za WC
- kutija za držanje papira</t>
  </si>
  <si>
    <t>1.3.6.1.</t>
  </si>
  <si>
    <t>Obračun po komadu kompleta montirane opreme sposobne za uporabu.</t>
  </si>
  <si>
    <t>1.4.1.</t>
  </si>
  <si>
    <t>1.4.1.1.</t>
  </si>
  <si>
    <t>Geodetski radovi</t>
  </si>
  <si>
    <t>Iskolčenje trase cjevovoda i kanalica sa nabijanjem kolaca za oznaku trase i tablica sa upisanim brojem točke. Geodetsko iskolčenje trase cjevovoda, svih objekata na trasi, svih instalacjskih vodova i objekata, označavanje kolizija sa postojećim instalacijama, odnosno sva geodetska mjerenja kojima se podaci iz projekta prenose na teren kao i osiguranje osi iskolčene trase, profiliranje, obnavljanje i održavanje iskolčenih oznaka na terenu za sve vrijeme građenja, odnosno do predaje radova investitoru. Izvođač je dužan sve točke osigurati tako da ih je u toku ili po završenom radu lako obnoviti. Izvođač radova dužan je za vrijeme građenja stalno kontrolirati iskolčenu os trase, osiguranje svih točaka, postavljenih profila trupa ceste, repera i poligonskih točaka. Izvođač je za sve vrijeme građenja dužan obnavljati iskolčenu trasu i sve oznake na terenu, bez obzira na uzroke štete. Geodetskom kontrolom</t>
  </si>
  <si>
    <t>utvrđuje se visinski i položajno početno stanje ili stanje izvedenog posla.</t>
  </si>
  <si>
    <t>1.4.1.1.1.</t>
  </si>
  <si>
    <t>Obračun po m' trase prema projektu.</t>
  </si>
  <si>
    <t>1.4.1.2.</t>
  </si>
  <si>
    <t>Izrada geodetskog snimka izvedene građevine</t>
  </si>
  <si>
    <t>Nakon završetka radova, izvođač je dužan izraditi geodetski snimak izvedenog stanja instalacija u trupu prometnice. Radovi se izvode prema OTU I. 1-02.6.</t>
  </si>
  <si>
    <t>1.4.1.2.1.</t>
  </si>
  <si>
    <t>Obračun po m' snimljene trase.</t>
  </si>
  <si>
    <t>1.4.2.</t>
  </si>
  <si>
    <t>1.4.2.1.</t>
  </si>
  <si>
    <t>Strojni iskop rova</t>
  </si>
  <si>
    <t>Strojni iskop rova za cjevovod oborinske odvodnje širine prema uvjetima iz Europskih normi EN 1610 1997 odnosno 80-90 cm prema detalju rova, te iskop rova za izradu AB okana, slivnike i plitku betonsku kanalicu prema detalju slivnika, a dubine prema niveleti uzdužnih profila u tlu "B" i "C kategorije, sa odbacivanjem iskopanog materijala 1 m od ruba rova. Radovi se izvode u suhom terenu bez prisustva podzemne vode tijekom gradnje. Iskop se predviđa strojno (95%) i ručno (5%). Strojno pomoću prikladne mehanizacije (bagera ili rovokopača) sa pravilnim odsijecanjem bočnih strana i grubim planiranjem. Materijal iz iskopa može se koristiti za nasipanje uz odobrenje nadzornog inžinjera. Pri iskopu voditi računa o postojećoj infrastrukturi da ne dođe do oštećenja ili uništenja iste i po potrebi iskope obavljati ručno. Izvođač nema pravo na razliku u cijeni iskopa nastalu uslijed ovakovih izmjena. Točnu kategoriju tla utvrditi će nadzorni</t>
  </si>
  <si>
    <t>inženjer na terenu prilikom iskopa. Radovi iskopa izvode se prema OTU II. 3-04.1.
Obračun radova po m3 u stvarno izvršenog iskopa tla u sraslom stanju.</t>
  </si>
  <si>
    <t>1.4.2.1.1.</t>
  </si>
  <si>
    <t>Cjevovod oborinske i fekalne odvodnje</t>
  </si>
  <si>
    <t>1.4.2.1.2.</t>
  </si>
  <si>
    <t>Betonska kanalica</t>
  </si>
  <si>
    <t>1.4.2.1.3.</t>
  </si>
  <si>
    <t>Revizijska okna i separator masnoća</t>
  </si>
  <si>
    <t>1.4.2.2.</t>
  </si>
  <si>
    <t>Planiranje dna jarka cjevovoda/kanala do određene kote prema uzdužnom profilu sa izbacivanjem suvišnog materijala iz jarka. Radove izvesti sa točnošću +/-1 cm. U količine je uračunato i planiranje dna plitkih betonskih kanalica, revizijskih okana, slivnika i separatora. Radovi iskopa izvode se prema OTU II. 3-04.1 i 3-04.2.</t>
  </si>
  <si>
    <t>1.4.2.2.1.</t>
  </si>
  <si>
    <t>1.4.2.2.2.</t>
  </si>
  <si>
    <t>1.4.2.2.3.</t>
  </si>
  <si>
    <t>1.4.2.3.</t>
  </si>
  <si>
    <t>Izrada posteljice cjevovoda/kanala debljine 10 cm kod normalnih uvjeta tla, od pijeska krupnoće zrna do 22 mm. Rad obuhvaća planiranje, eventualnu sanaciju pojedinih manjih površina slabije kakvoće boljim materijalom, eventualno kvašenje ili prosušivanje materijala i nabijanje do potrebne nabijenosti. Ako je materijal u usjeku vrlo nehomogen (kamen s ulošcima gline), iskop treba produbiti i izraditi sloj od homogenog miješanog ili od kamenog materijala. Radovi iskopa izvode se prema OTU II. 3-04.2.1 i normi HRN EN 1610:2015.
Obračun po m3 ugrađenog materijala.</t>
  </si>
  <si>
    <t>1.4.2.3.1.</t>
  </si>
  <si>
    <t>1.4.2.3.2.</t>
  </si>
  <si>
    <t>1.4.2.3.3.</t>
  </si>
  <si>
    <t>1.4.2.4.</t>
  </si>
  <si>
    <t>Zatrpavanje jarka (obloga cjevovoda) finim (sitnim) materijalom, pijeskom, krupnoće zrna do 22 mm s nabijanjem, nakon izvedene pješčane posteljice cijevi i položenog cjevovoda i izvedbe revizijskih okana. Pripremljeni materijal dovesti i nasuti min. 300 mm iznad tjemena cijevi, tako da se ne zatrpaju spojevi. Tek po uspješno završenom testiranju vodonepropusnosti prilikom tečenja, zatrpati i spojeve 100 mm iznad spoja uz pažljivo nabijanje. Posteljicu za cijevi, bočno zatrpavanje i zaštitni sloj iznad tjemena cijevi u debljini od 30 cm treba izvesti u skladu sa HRN EN 1610:2015. U stavku uključena dobava materijala, zatrpavanje rova pijeskom.
Obračun po m3 ugrađenog materijala.</t>
  </si>
  <si>
    <t>1.4.2.4.1.</t>
  </si>
  <si>
    <t>1.4.2.5.</t>
  </si>
  <si>
    <t>Zatrpavanje preostalog dijela jarka materijalom iz iskopa. Maksimalno zrno materijala ne smije biti veće od 120 mm. Zatrpavanje se vrši u slojevima 25 - 35 cm, uz nabijanje. Gornju površinu fino isplanirati. Posebnu pažnju obratiti na ukanjanje razupora. U obračun je predviđeno zasipanje materijala iznad cjevovoda oborinske odvodnje i oko slivnika i zasunskih okana. Radovi se izvode prema normi HRN EN 1610:2015.
Obračun po m3 ugrađenog materijala.</t>
  </si>
  <si>
    <t>1.4.2.5.1.</t>
  </si>
  <si>
    <t>1.4.2.5.2.</t>
  </si>
  <si>
    <t>1.4.2.8.</t>
  </si>
  <si>
    <t>1.4.2.8.1.</t>
  </si>
  <si>
    <t>1.4.3.</t>
  </si>
  <si>
    <t>1.4.3.1.</t>
  </si>
  <si>
    <t>Izrada okna za preljev vode s tribina</t>
  </si>
  <si>
    <t>Izrada i ugradnja armirano-betonske konstrukcije za prihvat oborinskih voda s tribina prema detalju. Okno se sastoji od taložnog okna te preljeva i preljevnog okna. Unutarnje dimenzije okana su: - Taložno okno 800x800, - preljevno okno 550x800. Stavka uključuje lijevano željezne poklopce te sav alat, pribor i sitnopotrošni materijal potreban za ugradnju.</t>
  </si>
  <si>
    <t>1.4.3.1.1.</t>
  </si>
  <si>
    <t>1.4.3.2.</t>
  </si>
  <si>
    <t>Betonska podloga ispod okna, kanalica i separatora</t>
  </si>
  <si>
    <t>1.4.3.2.1.</t>
  </si>
  <si>
    <t>1.4.3.2.3.</t>
  </si>
  <si>
    <t>1.4.3.3.</t>
  </si>
  <si>
    <t>1.4.3.3.1.</t>
  </si>
  <si>
    <t>1.4.3.4.</t>
  </si>
  <si>
    <t>Spojevi cijevi moraju biti vodonepropusni kao i priključci cijevi na revizijsko okna. Spojevi cijevi mogu se obraditi cementnim mortom, bitumeniziranom trakom zalivenom bitumenskom smjesom, gumenim brtvama ili prstenovima od gume, spojnicama i raznim vrstama kitova za brtvljenje reški. Stavka obuhvaća zazidavanje otvora oko cijevi u oknima od elastoplastičnog materijala s time da se omogući rad cijevi. U cijenu je uključen sav potreban rad i materijal. Radovi se izvode prema OTU II. 3-04.3.
Obračun po zazidanom otvoru.</t>
  </si>
  <si>
    <t>1.4.3.4.1.</t>
  </si>
  <si>
    <t xml:space="preserve">Revizijska okna </t>
  </si>
  <si>
    <t>1.4.3.4.2.</t>
  </si>
  <si>
    <t>Betonske kanalice</t>
  </si>
  <si>
    <t>1.4.3.5.</t>
  </si>
  <si>
    <t>1.4.3.5.1.</t>
  </si>
  <si>
    <t>1.4.3.6.</t>
  </si>
  <si>
    <t>Probijanje zidova i podova</t>
  </si>
  <si>
    <t>Probijanje zidova i podova: probijanje rupa u zidovima i prosijecanje žljebova u podu i zidovima za montažu cijevi za razvod po etažama, te zaziđivanje cementnom žbukom nakon ispitivanja instalacije. U cijenu je uračunat sav potreban rad i materijal za potpuno dovršenje posla.</t>
  </si>
  <si>
    <t>1.4.3.6.1.</t>
  </si>
  <si>
    <t>1.4.4.</t>
  </si>
  <si>
    <t>1.4.4.1.</t>
  </si>
  <si>
    <t>PVC cijevi i fazonskih komada oborinske odvodnje</t>
  </si>
  <si>
    <t>Dobava, prijenos i ugradba PVC cijevi i fazonskih komada oborinske odvodnje klase SN 8 za horizontalne odvode vanjske i temeljne odvodnje sa debljom stijenkom,prema normi HRN EN 1401-1:2009 ili jednakovrijedna . Obračun se vrši po m' kompletno montirane cijevi zajedno sa spojnim i pomoćnim materijalom. Fazonski komadi obračunavaju se u 1 m' ugrađenih cijevi.</t>
  </si>
  <si>
    <t>1.4.4.1.1.</t>
  </si>
  <si>
    <t>Ø500</t>
  </si>
  <si>
    <t>Ø400</t>
  </si>
  <si>
    <t>1.4.4.1.2.</t>
  </si>
  <si>
    <t>Ø315</t>
  </si>
  <si>
    <t>1.4.4.1.3.</t>
  </si>
  <si>
    <t>1.4.4.1.4.</t>
  </si>
  <si>
    <t>1.4.4.1.5.</t>
  </si>
  <si>
    <t>1.4.4.2.</t>
  </si>
  <si>
    <t>1.4.4.2.1.</t>
  </si>
  <si>
    <t>1.4.4.3.</t>
  </si>
  <si>
    <t>Krovni slivnici</t>
  </si>
  <si>
    <t>Nabava, dobava i ugradnja krovnih slivnika fi 110. Cijev voditi u ventilirajućoj fasadi. Stavka uključuje sav alat, pribor i sitnopotrošni materijal za dovođenje sustava do pune gotovosti.</t>
  </si>
  <si>
    <t>1.4.4.3.1.</t>
  </si>
  <si>
    <t>Obračun po komadu ugrađeneog slivnika</t>
  </si>
  <si>
    <t>1.4.4.4.</t>
  </si>
  <si>
    <t>Horizontalni krovni oluk</t>
  </si>
  <si>
    <t>Izrada , dobava i ugradnja horizontalnog krovnog oluka B= 250mm. Glavni krov se sliva na dvije starane objekta u krovne oluke. Na svakom oluku napraviti izljev kroz cijev fi 110 na dvije strane oluka. Cijev voditi u ventilirajućoj fasadi.  Stavka uključuje sav alat, pribor i sitnopotrošni materijal za dovođenje sustava do pune gotovosti.</t>
  </si>
  <si>
    <t>1.4.4.4.1.</t>
  </si>
  <si>
    <t>Obračun po komadu komplet ugrađenog horizontalnog krovnog oluka</t>
  </si>
  <si>
    <t>1.4.4.5.</t>
  </si>
  <si>
    <t>Sabirno okno</t>
  </si>
  <si>
    <t>Izrada i montaža betonske sabirne šahte za prihvat vode s otvorene kanalice s rešetkom na rubu nogometnog igrališta. Montaža i dimenzije prema informacijama na nacrtu i u dogovoru s nadzornim inženjerom.</t>
  </si>
  <si>
    <t>1.4.4.5.1.</t>
  </si>
  <si>
    <t>1.4.4.6.</t>
  </si>
  <si>
    <t>Otvoreno okno s rešetkom</t>
  </si>
  <si>
    <t>Izrada i montaža sabirne šahte za odvodnju zauljene vode s parkinga. Šahta povezuje otvorenu kanalice s separatorom. Istu izraditi u dogovoru s nadzornim inženjerom prema detalju nacrta.</t>
  </si>
  <si>
    <t>1.4.4.6.1.</t>
  </si>
  <si>
    <t>Obračun prema komadu kompleta ugrađene šahte</t>
  </si>
  <si>
    <t>1.4.4.8.</t>
  </si>
  <si>
    <t>Upojni bunar</t>
  </si>
  <si>
    <t>Izrada upojnog bunara prema detaljima i dogovoru s nadzornim inženjerom</t>
  </si>
  <si>
    <t>1.4.4.8.1.</t>
  </si>
  <si>
    <t>1.4.4.9.</t>
  </si>
  <si>
    <t>Betonska montažna kanalica s rešetkom</t>
  </si>
  <si>
    <t>Dobava i ugradnja betonske montažne kanalice dim. B=400mm H= 300-430mm. Kanalica se ugrađuje na rubovima nogometnog igrališta kako bi se oborinska voda prikupljala u njoj i odvodila do sabirnog okna. Polažu se na podlogu od betona klase C 12/15 u količini betona 0,06m3/m'. Stavkom se obračunava nabava doprema, privremeno uskladištenje i ugradnja kanalica, cementni mort za zapunjavanje spojnica, kao i sav potreban dodatni rad i materijal potreban za potpuno dovršenje rada. Potrebno je da rešetka i obrada budu prilagođene igralištu kako bi se izbjegle ozljede igrača Radovi se izvode prema OTU 3-01.1.3 i 3.04.8.</t>
  </si>
  <si>
    <t>1.4.4.9.1.</t>
  </si>
  <si>
    <t>1.4.4.10.</t>
  </si>
  <si>
    <t>Kanali za linijsku odvodnju B=150mm</t>
  </si>
  <si>
    <t>Dobava i montaža kanala za linijsku odvodnju tipa ACO Multiline V150 nosivosti A15 do E600 prema HR EN 1433. Kanal se zbog specifičnog V-presjeka odlikuje većom brzinom otjecanja vode i boljim efektom samočišćenja. Kanal je izrađen iz polimerbetona, građevinske visine 210 - 310 mm. Svjetla širina kanala je 150 mm, građevinska širina 185 mm, građevinska dužina 1000 mm. Rubovi kanala ojačani su kutnikom od lijevanog željeza debljine 5 mm koji služi kao dosjed za polaganje pokrovne rešetke. Kanalski elementi su izvedeni u pet građevinskih visina (kaskadni pad) ili kontinuiranim padom od 0,5%. Kanal se izvodi polaganjem na betonsku podlogu marke B25 debljine sloja 15 cm, bočno kanal založiti betonom. Gornji rub rešetke se izvodi u razini 2 - 5 mm ispod kote gotove završne okolne površine. Sve sa priborom za montažu do potpune funkcionalnosti.</t>
  </si>
  <si>
    <t>1.4.4.10.1.</t>
  </si>
  <si>
    <t xml:space="preserve">Obračun po m' ugrađene kanalice spojene na odvodnju. </t>
  </si>
  <si>
    <t>1.4.4.11.</t>
  </si>
  <si>
    <t>Plitka betonska kanalica - rigola</t>
  </si>
  <si>
    <t xml:space="preserve">Nabava, dobava i montaža plitke betonske kanalice - rigole širine 150 mm. Uključuje  </t>
  </si>
  <si>
    <t>1.4.4.11.1.</t>
  </si>
  <si>
    <t>1.4.4.13.</t>
  </si>
  <si>
    <t>Drenažna cijev u temelj objekta</t>
  </si>
  <si>
    <t>Dobava i montaža drenažnih cijevi, fi 200 te priključak na sustav oborinske odvodnje. Uračunat sav transport i materijal potreban za montažu.</t>
  </si>
  <si>
    <t>1.4.4.13.1.</t>
  </si>
  <si>
    <t>Obračun po m ugrađene cijevi</t>
  </si>
  <si>
    <t>1.4.4.14.</t>
  </si>
  <si>
    <t>Ispitivanje montiranog oborinskog gravitacijskog cjevovoda na vodonepropusnost, prema uvjetima iz projekta. Kanalizacija se ostavlja napunjena vodom 24 h da se stijenke cijevi natope vodom (betonske cijevi), zatim se podiže pritisak do propisanog. Probna dionica se drži pod pritiskom 60 min. Probni pritisak je 0,5 bara, na najvišem dijelu probne dionice. Za to vrijeme ne smije doći do propuštanja vode ni na jednom mjestu cjevovoda. Obavezno voditi zapisnik o izvršenoj kontroli vodonepropusnost. U cijenu je uračunata i dobava vode. Radovi se izvode prema OTU 3-04.3., a ispitivanje treba provesti u skladu s odredbama norme HRN-EN 1610.</t>
  </si>
  <si>
    <t>1.4.4.14.1.</t>
  </si>
  <si>
    <t>1.4.5.</t>
  </si>
  <si>
    <t>1.4.5.1.</t>
  </si>
  <si>
    <t>Izrada razupiranja rova po dijelu dužine izvedbe cjevovoda. Stavkom je obuhvaćena montaža oplate i razupora, zbog zaštite od odronjavanja i urušavanja. Uobičajeno je da se razupiranje počne izvoditi od dubine 1 m i više. Kada se iskop rova izvodi uz razupiranje, način razupiranja i dokazivanje proračunom ili ispitivanjem odabranih podgradnih elemenata odabire izvođač radova uz ispunjavanje zahtjeva OTU i normi. U cijenu je uračunata dobava i postava, te demontaža oplate i podupora nakon završetka radova. Radovi se izvode prema OTU 20-02.2.6. za radove u vodnom gospodarstvu i normi HRN-EN 1610:2015.</t>
  </si>
  <si>
    <t>1.4.5.1.1.</t>
  </si>
  <si>
    <t>1.4.5.2.</t>
  </si>
  <si>
    <t>Zaštitna ograda</t>
  </si>
  <si>
    <t>Stavkom je obuhvaćen sav materijal i rad oko izrade zaštitne ograde uzduž rova, na mjestima gdje je nužno osigurati promet pješaka. U cijenu uračunati izradu i demontažu iste nakon završetka radova.</t>
  </si>
  <si>
    <t>1.4.5.2.1.</t>
  </si>
  <si>
    <t>VODOVOD I ODVODNJA UKUPNO:</t>
  </si>
  <si>
    <t>Opis usluge</t>
  </si>
  <si>
    <t>JEDNAKOVRIJEDNOST</t>
  </si>
  <si>
    <r>
      <rPr>
        <b/>
        <sz val="11"/>
        <rFont val="Calibri"/>
        <family val="2"/>
        <scheme val="minor"/>
      </rPr>
      <t>Važne napomene!!!</t>
    </r>
    <r>
      <rPr>
        <sz val="11"/>
        <rFont val="Calibri"/>
        <family val="2"/>
        <scheme val="minor"/>
      </rPr>
      <t xml:space="preserve">
Za sve dole navedene stavke u kojima nije posebno navedeno, podrazumjeva se:
- nabava, doprema do gradilišta, eventualno skladištenje te ugradnja specificiranog materijala, odnosno sklopa ili uređaja, uključujući sve potrebne operacije do pune funkcionalnosti
- izrada svih pomoćnih građevinsko-obrtničkih radova na svim podlogama koja uključuju: izrada utora za vodove, zaštitne cijevi, izradu udubljenja za sve tipove razdjeljnika, razvodnih i ostalih kutija, mikroinstalacijskih elemenata i svjetiljki, skidanje i vraćanje u prvobitno stanje elemenata spuštenih stropova- sve komplet sa potrebnom obradom pri ugradnji
- sav potrebni sitni nespecificirani spojni i montažni materijal (vijci, tiple, obujmice, spojnice za PVC cijevi, nosači kabelskih vodova, vezice, gips, razvodne kutije i sl.)
- sva potrebna električna spajanja do pune funkcionalnosti uključujući sav spojni i montažni materijal (izolirane stopice i tuljci, varenja optičke niti, Cu/Sn stopice, vijci, PVC cijevi svih vrsta, izolir trake, epoksi smole eventualno unutarnju rasvjetu i termiku, bitumenski premazi i sl.
- svi pripadni pripremni odnosno završni radovi uključujući čišćenja, odnošenja viška i zaostalog materijala.
Instalacije moraju biti izvedene u skladu sa važećim hrvatskim pravilnicima i normama. Sva oprema mora biti certificirana od strane mjerodavnih hrvatskih pravnih subjekata i mora imati prateću dokumentaciju na hrvatskom jeziku. Obračuni svih stavki vršiti će se građevinskom knjigom koja mora biti izrađena u Auto Cadu na podlogama iz projekta u mjerilima pogodnim za kontrolu pojedinih stavki. Knjiga kao takva je dokaznica svih mjera i jediničnih stavki. Svi kabelski vodovi u šlicevima moraju biti u zaštitinim cijevima. </t>
    </r>
  </si>
  <si>
    <t>PRIPREMNI I GRAĐEVINSKI RADOVI</t>
  </si>
  <si>
    <t>Pripremni i građevinski radovi odnose se na sve predmetne radove unutar i izvan objekta.
Svi materijali moraju biti vodonepropusni i moraju biti originalnih proizvođača s danim atestima.
Građevinski radovi odnose se na sva štemanja unutar objekta koji se rekonstruira a poradi postavljanja razvodnih kutija na mjestima gdje je debljina zida (gipskartonskog) iznimno mala pa je neophodan manji građevinski zahvat. Isto se odnosi i na izrade utora i proboja na mjestima rekonstrukcije gdje je neophodan zahvat za prolaz vodova odnosno možebitnu ugradnju dijela opreme.</t>
  </si>
  <si>
    <t>Pripremno-završni radovi. (Izlazak na lokaciju, pregled postojeće instalacije i planiranje radova, iskolčenje trase, odvoženje viška materijala, izrada geodetske snimke položenih kabela i sl.).</t>
  </si>
  <si>
    <t>kompl</t>
  </si>
  <si>
    <t xml:space="preserve">Strojni iskop za temelj stupa visine H = 6m u tvrdo nabijenom tlu dimenzija:
Duljina: 0,6 m
Širina: 0,6 m
Visina: 0,6 m
Volumen iskopa: 0,216 m3
Nakon izrade temelja tlo nabiti motornim nabijačem. </t>
  </si>
  <si>
    <t>Strojno ručni iskop bez obzira na kategoriju zemljišta sa odlaganjem 0,5 m od ruba iskopa. Na mjestima približavanja i križanja s postojećim instalacijama iskop vršiti pažljivo.</t>
  </si>
  <si>
    <t>Presjek 1-1</t>
  </si>
  <si>
    <t>Rov (40x80), l=110m</t>
  </si>
  <si>
    <t>Presjek 2-2</t>
  </si>
  <si>
    <t>Rov (40x90), l=65m</t>
  </si>
  <si>
    <t>Dobava i ugradnja sloja mršavog betona C 16/20,  U cijeni su sadržani svi troškovi nabave materijala, proizvodnje i ugradnje betona, prijevoz, oprema i sve ostalo potrebno za potpuno izvođenje radova.</t>
  </si>
  <si>
    <t>Rov (40x30), l=65m</t>
  </si>
  <si>
    <t>Dobava i polaganje pijeska 0-4 mm u kabelski kanal. Zatrpavanje se vrši u slojevima zbog postave kabelskih cijevi. Obračun po m3 ugrađenog materijala.</t>
  </si>
  <si>
    <t>Rov (40x30), l=110m</t>
  </si>
  <si>
    <t>Rov (40x20), l=65m</t>
  </si>
  <si>
    <t>Zatrpavanje kabelskog kanala, sa sitnim materijalom iz iskopa sa nabijanjem i ispitivanjem modula stišljivosti. Zatrpavanje se vrši u slojevima zbog postave pocinčane trake i trake upozorenja.</t>
  </si>
  <si>
    <t>Rov (40x50), l=110m</t>
  </si>
  <si>
    <t>Rov (40x40), l=65m</t>
  </si>
  <si>
    <t>Dobava i ugradnja trake upozorenja PVC, "pozor visoki napon", širine 80 mm, debljine 0.15 mm.</t>
  </si>
  <si>
    <t>Obračun po metru</t>
  </si>
  <si>
    <t>Dobava i ugradnja GAL štitnik</t>
  </si>
  <si>
    <t>Dobava i ugradnja savitljivih dvoslojnih korugiranih PEHD cijevi Ø110 (vanjska rebrasta, unutarnja glatka), odgovarajućeg vanjskog promjera. Otpornost na gnječenje treba iznositi minimalno 450 N sa deformacijom promjera do 5%. U cijenu uključiti odstojnike između više cijevi kao i brtvene čepove na krajevima cijevi.</t>
  </si>
  <si>
    <t>Dobava i ugradnja savitljivih dvoslojnih korugiranih PEHD cijevi Ø75 (vanjska rebrasta, unutarnja glatka), odgovarajućeg vanjskog promjera. Otpornost na gnječenje treba iznositi minimalno 450 N sa deformacijom promjera do 5%. U cijenu uključiti odstojnike između više cijevi kao i brtvene čepove na krajevima cijevi.</t>
  </si>
  <si>
    <t>Dobava i ugradnja kabelskog zdenca, tip kao MZ-D0 /125kN</t>
  </si>
  <si>
    <t>Obračun po komadu</t>
  </si>
  <si>
    <t>Izrada prodora do veličine 30x20 cm u konstruktivnim dijelovima objekta, a za razvod instalacija. Uključivo sva potrebna građevinska obrada po uvođenju cijevi ili polica te čišćenje i odnošenje svog viška materijala na lokalni deponij.</t>
  </si>
  <si>
    <t>Ekspandirajući premaz za kabele, tipa CP678 HILTI</t>
  </si>
  <si>
    <t>Dobava i ugradba Hilti CP620 kombinirane ekspanzione vatrozaštitne pjene prema DIN 4102 d.9, za prolaze do maksimalnih dimenzija 600x400mm.</t>
  </si>
  <si>
    <t>vatrozaštitna pjena CP620 broj artikla 338722/2 300 ml</t>
  </si>
  <si>
    <t>natpisna pločica CP-pločica 620 broj artikla 89558/1</t>
  </si>
  <si>
    <t xml:space="preserve"> PRIPREMNI I GRAĐEVINSKI RADOVI UKUPNO:</t>
  </si>
  <si>
    <t>ENERGETSKI RAZDJELNICI</t>
  </si>
  <si>
    <t>NAPOMENE:
Sve stavke dobave razdjelnika podrazumijevaju:
- da je ormar kompletno sastavljen, opremljen, ožičen,  i ispitan, te opremljen potrebnim šinskim razvodom, nosačima za prihvat kabela, rednim stezaljkama, sabirnicama nule i uzemljenja i pripadajućom opremom, sa svim oznakama, držačem sheme i sl..
-  U razdjelniku treba biti osigurano 20% rezervnog mjesta za naknadnu ugradbu opreme. Sve stavke montaže razdjelnika podrazumjevaju:  postavljanje, spajanje na instalacije u objektu, puštanje u rad i ispitivanje. Stavka uključuje i naknadno ugrađivanje opreme ukoliko se stvore potrebe za njom. Sva oprema u ormarima je 10kA ako nije drugačije naznačeno.   Kriteriji jednakovrijednosti: IP zaštita najmanje navedena</t>
  </si>
  <si>
    <t>Razdjelnik: GRO</t>
  </si>
  <si>
    <t xml:space="preserve">Dobava montaža i spajanje samostojećeg modularnog niskonaponskog sklopnog bloka, tipski atestiranog u skladu sa standardom IEC 60439-1, prema shemi “GRO”, stupnja zaštite IP54, Razdjelnik opremiti bravicama na vratima, nosačem za dokumentaciju, nosačima i pokrovnim pločama komponenata, stranicama,krovom i ostalim potrebnim mehaničkim priborom. U razdjelnik ugraditi svu opremu prema jednopolnoj shemi.
Uključiti svu potrebnu montažnu i spojnu opremu potrebnu za ugradnju specificirane opreme u ormare do njegove pune fukcionalnosti.
</t>
  </si>
  <si>
    <t>Samostojeći ormar, 1-vrata, IP54, 2000x800x400mm (VxŠxD) čelični lim, RAL7035, s montažnom pločom, zaključavanje u četiri točke sa zakretnom ručicom</t>
  </si>
  <si>
    <t>Zaštitni prekidač  10kA, B 6A, 1-polni Tip , Norma EN 60898-1:2019,IEC 60898-1</t>
  </si>
  <si>
    <t>Rastavna sklopka za cilindrične osigurače 22x58mm, 3P/100A</t>
  </si>
  <si>
    <t>Odvodnik prenapona T1+2/BC 4p , 12,5kA/280V - Serija UAS</t>
  </si>
  <si>
    <t>Zaštitni prekidač  10kA, B 2A, 1-polni Tip , Norma EN 60898-1:2019,IEC 60898-1</t>
  </si>
  <si>
    <t>Zaštitni prekidač  10kA, B 2A, 3-polni Tip , Norma EN 60898-1:2019,IEC 60898-1</t>
  </si>
  <si>
    <t>Monoblock LED, zeleni, 230V AC/ DC, kompletna svjetiljka Kompletna signalna LED svjetiljka za ugradnju u otvor Ø22.5mm</t>
  </si>
  <si>
    <t>NV rastavna sklopka vel.000|125A| 3P, box stez.50mm²,na ploču za montažu na montažnu ploču, box priključne stezaljke: 2.5-50mm², 89x143x75mm (ŠxVxD)</t>
  </si>
  <si>
    <t>Zaštitni prekidač  10kA, C 25A, 3-polni Tip , Norma EN 60898-1:2019,IEC 60898-1</t>
  </si>
  <si>
    <t>Zaštitni prekidač  10kA, C 16A, 3-polni Tip , Norma EN 60898-1:2019,IEC 60898-1</t>
  </si>
  <si>
    <t>Zaštitni prekidač  10kA, C 40A, 3-polni Tip , Norma EN 60898-1:2019,IEC 60898-1</t>
  </si>
  <si>
    <t>FID sklopka , 40A/4P/30mA/A (puls), 10kA Tip A (reagira kod pojave diferencijalne struje sinusnog oblika kao i kod pojave pulsirajuće DC diferencijalne struje), N vodič s lijeve strane, prihvat priključnih stezaljki: 1.5 - 25mm², moment pritezanja: 2.5Nm, Im=I∆m=500A, Inc=I∆c=10kA, u skladu s IEC/EN61008-1, Izvedba Bez vremenskog zatezanja</t>
  </si>
  <si>
    <t>Zaštitni prekidač  10kA, B 10A, 1-polni Tip , Norma EN 60898-1:2019,IEC 60898-1</t>
  </si>
  <si>
    <t>Zaštitni prekidač  10kA, B 16A, 1-polni Tip , Norma EN 60898-1:2019,IEC 60898-1</t>
  </si>
  <si>
    <t>Zaštitni prekidač  10kA, C 16A, 1-polni Tip , Norma EN 60898-1:2019,IEC 60898-1</t>
  </si>
  <si>
    <t>Instalacijski sklopnik 25A | 4 N/O | 230VAC Nazivna snaga AC-3/230V 1,30kW, Nazivna snaga AC-3/400V 4kW, IP stupanj zaštite IP20</t>
  </si>
  <si>
    <t>Zaštitni prekidač  10kA, C 6A, 1-polni Tip , Norma EN 60898-1:2019,IEC 60898-1</t>
  </si>
  <si>
    <t>Zaštitni prekidač  10kA, C 10A, 1-polni Tip , Norma EN 60898-1:2019,IEC 60898-1</t>
  </si>
  <si>
    <t>Monoblock LED, crveni, 230V AC/ DC, kompletna svjetiljka Kompletna signalna LED svjetiljka za ugradnju u otvor Ø22.5mm</t>
  </si>
  <si>
    <t>Minijaturni relej, 230VAC serije PT -Relay</t>
  </si>
  <si>
    <t>Kompaktni prekidač snage tip A, 4P/80A/50kA, MC1 Veličina 1, Nazivna struja 80A, Polovi 4, IP stupanj zaštite IP20, Kratkospojna prekidna moć 50kA, Okidač A termo-magnetska zaštita instalacija i kabela</t>
  </si>
  <si>
    <t>Distribucijski blok, 4P, 80A, po polu: 1x16mm² + 8x10mm² 4-polni distribucijski blok, za bakrene vodiče, priključne stezaljke (po polu): 1 x (2.5 – 16mm²) + 8 x (1.5 – 10mm²), montaža na DIN nosač ili na montažnu ploču, nazivna struja IEC (po polu): 80A, maksimalni radni napon IEC 60947-7-1: 690V AC, Ipk=21,6kA, Icw=3kA, 85x126x48mm (VxŠxD)</t>
  </si>
  <si>
    <t>PT podnožje 8-polno za releje, 12A -Relais, Serie PT</t>
  </si>
  <si>
    <t>Razdjelnik: RO-SP</t>
  </si>
  <si>
    <t>Dobava montaža i spajanje zidnog modularnog niskonaponskog sklopnog bloka, tipski atestiranog u skladu sa standardom IEC 60439-1, prema shemi “SP”, stupnja zaštite IP54, Razdjelnik opremiti bravicama na vratima, nosačem za dokumentaciju, nosačima i pokrovnim pločama komponenata, stranicama,krovom i ostalim potrebnim mehaničkim priborom. U razdjelnik ugraditi svu opremu prema jednopolnoj shemi.
Uključiti svu potrebnu montažnu i spojnu opremu potrebnu za ugradnju specificirane opreme u ormare do njegove pune fukcionalnosti.</t>
  </si>
  <si>
    <t>Zidni ormar, metalni, 1 vrata, IP54, 1000x800x400mm (VxŠxD) čelični lim, RAL 7035, IK10, s pocinčanom montažnom pločom od čeličnog lima debljine 2mm, s 2 "double-bit" brave, 2x otvor prirubnice 300x190mm (ŠxD) tip C, za montažu na zid potrebni nosači</t>
  </si>
  <si>
    <t>Automatski mrežni preklopnik , 3-polni, nazivnog strujnog kapaciteta 60 A, radnog napona 200–480 V AC, razina kontrole LV3, s integriranim motorom za automatsko prebacivanje, IP20 zaštita, prikladan za montažu u razvodne ormare.
Tip kao: ABB TruONE, model OXA60U3X3QB</t>
  </si>
  <si>
    <t>Zaštitni prekidač  10kA, C 16A, 3-polni  Norma EN 60898-1:2019,IEC 60898-1</t>
  </si>
  <si>
    <t>Zaštitni prekidač  10kA, B 6A, 1-polni  Norma EN 60898-1:2019,IEC 60898-1</t>
  </si>
  <si>
    <t>Zaštitni prekidač  10kA, B 2A, 3-polni  Norma EN 60898-1:2019,IEC 60898-1</t>
  </si>
  <si>
    <t>Kompaktni prekidač snage tip A, 4P/40A/50kA, MC1 Veličina 1, Nazivna struja 40A, Polovi 4, IP stupanj zaštite IP20, Kratkospojna prekidna moć 50kA, Okidač A termo-magnetska zaštita instalacija i kabela</t>
  </si>
  <si>
    <t>Zaštitni prekidač  10kA, C 20A, 3-polni  Norma EN 60898-1:2019,IEC 60898-1</t>
  </si>
  <si>
    <t>Zaštitni prekidač  10kA, C 16A, 1-polni  Norma EN 60898-1:2019,IEC 60898-1</t>
  </si>
  <si>
    <t>Zaštitni prekidač  10kA, C 25A, 1-polni  Norma EN 60898-1:2019,IEC 60898-1</t>
  </si>
  <si>
    <t>Razdjelnik: RO-PRIZEMLJE</t>
  </si>
  <si>
    <t>Dobava montaža i spajanje zidnog modularnog niskonaponskog sklopnog bloka, tipski atestiranog u skladu sa standardom IEC 60439-1, prema shemi “RO-Prizemlje”, stupnja zaštite IP54, Razdjelnik opremiti bravicama na vratima, nosačem za dokumentaciju, nosačima i pokrovnim pločama komponenata, stranicama,krovom i ostalim potrebnim mehaničkim priborom. U razdjelnik ugraditi svu opremu prema jednopolnoj shemi.
Uključiti svu potrebnu montažnu i spojnu opremu potrebnu za ugradnju specificirane opreme u ormare do njegove pune fukcionalnosti.</t>
  </si>
  <si>
    <t xml:space="preserve">Zidni ormar, metalni, 1 vrata, IP66, 1000x800x300mm (VxŠxD) čelični lim, RAL 7035, IK10, s pocinčanom montažnom pločom od čeličnog lima debljine 2mm, s 2 "double-bit" brave, 2x otvor prirubnice 300x190mm (ŠxD) tip C, za montažu na zid potrebni nosači </t>
  </si>
  <si>
    <t>Kompaktni prekidač snage tip A, 3P/50A/50kA, MC1 Veličina 1, Nazivna struja 50A, Polovi 3, IP stupanj zaštite IP20, Kratkospojna prekidna moć 50kA, Okidač A termo-magnetska zaštita instalacija i kabela</t>
  </si>
  <si>
    <t>Odvodnik prenapona klase C, TNS, 255V/20kA (SET) Trajni napon 255VAC, Nazivna odvodna struja 20kA, pluggable</t>
  </si>
  <si>
    <t>Zaštitni prekidač  10kA, C 40A, 3-polni  Norma EN 60898-1:2019,IEC 60898-1</t>
  </si>
  <si>
    <t>Zaštitni prekidač  10kA, B 10A, 1-polni  Norma EN 60898-1:2019,IEC 60898-1</t>
  </si>
  <si>
    <t>Zaštitni prekidač  10kA, B 16A, 1-polni  Norma EN 60898-1:2019,IEC 60898-1</t>
  </si>
  <si>
    <t>Zaštitni prekidač  10kA, C 10A, 1-polni  Norma EN 60898-1:2019,IEC 60898-1</t>
  </si>
  <si>
    <t>FID sklopka , 25A/4P/30mA/A (puls), 10kA Tip A (reagira kod pojave diferencijalne struje sinusnog oblika kao i kod pojave pulsirajuće DC diferencijalne struje), N vodič s lijeve strane, prihvat priključnih stezaljki: 1.5 - 25mm², moment pritezanja: 2.5Nm, Im=I∆m=500A, Inc=I∆c=10kA, u skladu s IEC/EN61008-1, Izvedba Bez vremenskog zatezanja</t>
  </si>
  <si>
    <t>Zaštitni prekidač  10kA, C 25A, 3-polni  Norma EN 60898-1:2019,IEC 60898-1</t>
  </si>
  <si>
    <t>Svjetlosna sklopka, analogna, 2-2.000lx, 1 N/O, 16A/250V vanjski senzor (IP55) sadržan u isporuci; dimenzije vanjskog senzora: 95x48x45mm; fiksno postavljena vremenska odgoda (ON: 20s, OFF: 80s); 16A pri 250V AC, cos φ = 1, 10A pri 250 V AC, cos φ = 0.6, predosigurač: B ili C karakteristike maks. 16A; maks. duljina priključnog vodiča senzora: 50m; širine jednog modula, ugradnja na DIN nosač</t>
  </si>
  <si>
    <t>Grebenasta sklopka, 1-0-2/1P/20A, montaža na vrata AC21: 20A [690V AC] | AC23: 16A/7.5kW [400V AC] | AC3: 5.5kW [400V AC] | VDE 0660, IEC/ EN60947-3, GB/T14048.3, montaža na vrata ormara (4 vijka), dimenzije prednje ploče: 48x48mm (ŠxV), IP65 (prednja strana), IP40 (tijelo sklopke), vijčane priključne stezaljke: 1-2.5mm² M3.5 (PZ2), moment pritezanja: 0.8-1.4Nm, osigurač za zaštitu od kratkog spoja: maks. 20A gl/gG, nazivna kratkotrajno podnosiva struja kratkog spoja (1s): 250A, korak ručice: 60°</t>
  </si>
  <si>
    <t>Instalacijski sklopnik 40A | 4 N/O | 230V AC Nazivna snaga AC-3/230V 2,60kW, Nazivna snaga AC-3/400V 12,50kW, Veličina 3TE, Pomoćni kontakti 4 radna, Nazivna struja 40A</t>
  </si>
  <si>
    <t>Rastavna sklopka za cilindrične osigurače 14x51mm, 3P/50A</t>
  </si>
  <si>
    <t>Razdjelnik: RO-1. KAT</t>
  </si>
  <si>
    <t>Dobava montaža i spajanje zidnog modularnog niskonaponskog sklopnog bloka, tipski atestiranog u skladu sa standardom IEC 60439-1, prema shemi “RO-1. Kat”, stupnja zaštite IP54, Razdjelnik opremiti bravicama na vratima, nosačem za dokumentaciju, nosačima i pokrovnim pločama komponenata, stranicama,krovom i ostalim potrebnim mehaničkim priborom. U razdjelnik ugraditi svu opremu prema jednopolnoj shemi.
Uključiti svu potrebnu montažnu i spojnu opremu potrebnu za ugradnju specificirane opreme u ormare do njegove pune fukcionalnosti.</t>
  </si>
  <si>
    <t>OPREMA:</t>
  </si>
  <si>
    <t>Zidni ormar, metalni, 1 vrata, IP66, 1000x600x300mm (VxŠxD) čelični lim, RAL 7035, IK10, s pocinčanom montažnom pločom od čeličnog lima debljine 2mm, s 2 "double-bit" brave, 1x otvor prirubnice 500x115mm (ŠxD) tip F, za montažu na zid potrebni nosači WSAWB004--</t>
  </si>
  <si>
    <t xml:space="preserve"> ENERGETSKI RAZDJELNICI UKUPNO:</t>
  </si>
  <si>
    <t>KABELSKI VODOVI - ENERGETSKI RAZVOD</t>
  </si>
  <si>
    <t xml:space="preserve">Sve stavke uključuju dobavu i polaganje, te sitni montažni probor. Kabeli se polažu pretežno na kabelske perforirane police u savitljive plastične cijevi. Vodovi se polažu u skladu s projektom. Obvezno je pridržavati se pravila obilježavanja kabelskih žila. Ukoliko se vodovi nastavljaju ili granaju, u cijenu su uključene potrebne podžbukne i nadžbukne razvodne kutije i ostali pribor. U količinama su uključene dužine kabela ostavljene kao rezerva na mjestima priključivanja i u razdjelnicima. </t>
  </si>
  <si>
    <t>KABELSKI VODOVI:</t>
  </si>
  <si>
    <t>NAYY 4x50 mm2</t>
  </si>
  <si>
    <t>PF 1x35 mm2</t>
  </si>
  <si>
    <t>NYY 5x10</t>
  </si>
  <si>
    <t>NYY 5x6</t>
  </si>
  <si>
    <t>NYY 5x4</t>
  </si>
  <si>
    <t>NYY 5x2,5</t>
  </si>
  <si>
    <t>NYM 3x2,5</t>
  </si>
  <si>
    <t>NYM 3x1,5</t>
  </si>
  <si>
    <t>NYM 7x1,5</t>
  </si>
  <si>
    <t>NYY 3x4</t>
  </si>
  <si>
    <t>NYY 3x1,5</t>
  </si>
  <si>
    <t>NHXH E90 5x6</t>
  </si>
  <si>
    <t>NHXH E90 5x4</t>
  </si>
  <si>
    <t>NHXH E90 3x4</t>
  </si>
  <si>
    <t>NHXH E90 3x2.5</t>
  </si>
  <si>
    <t>NHXH E90 2x1,5</t>
  </si>
  <si>
    <t>H07RN 3x1,5</t>
  </si>
  <si>
    <t>P/F 6 mm2</t>
  </si>
  <si>
    <t>ZAŠTITNE CIJEVI:</t>
  </si>
  <si>
    <t>Dobava i polaganje zaštitnih cijevi u kompletu s obujmicama i ostalim pričvrsnim i spojnim materijalom kojeg je potrebno ukalkulirati u jediničnu cijenu zaštitnih cijevi.:</t>
  </si>
  <si>
    <t xml:space="preserve">Cs16 </t>
  </si>
  <si>
    <t xml:space="preserve">Cs20 </t>
  </si>
  <si>
    <t>KABELSKE POLICE:</t>
  </si>
  <si>
    <t>Dobava i ugradnja perforirane kabelske trase PK 400/60 mm za vodove jake i slabe struje. Trasa se postavlja na strop te stavka obuhvaća sav spojni i pričvrsni materijal.</t>
  </si>
  <si>
    <t>Dobava i ugradnja perforirane kabelske trase PK 300/60 mm za vodove jake i slabe struje. Stavka obuhvaća sav spojni i pričvrsni materijal.</t>
  </si>
  <si>
    <t>Dobava i ugradnja perforirane kabelske trase PK 200/60 mm za vodove jake i slabe struje. Stavka obuhvaća sav spojni i pričvrsni materijal.</t>
  </si>
  <si>
    <t>Dobava i ugradnja perforirane kabelske trase PK 100/60 mm za vodove jake i slabe struje. Stavka obuhvaća sav spojni i pričvrsni materijal.</t>
  </si>
  <si>
    <t>Dobava i ugradnja kabelskih ljestvi LK 300/60 mm za usponske vodove jake i slabe struje. Stavka obuhvaća sav spojni i pričvrsni materijal.</t>
  </si>
  <si>
    <t>Dobava i ugradnja kabelskih ljestvi LK 200/60 mm za usponske vodove jake i slabe struje. Stavka obuhvaća sav spojni i pričvrsni materijal.</t>
  </si>
  <si>
    <t>KABELSKI VODOVI - ENERGETSKI RAZVOD UKUPNO:</t>
  </si>
  <si>
    <t>INSTALACIJSKI MATERIJAL</t>
  </si>
  <si>
    <t xml:space="preserve">Elementi instalacije kao sklopke, priključnice, tipkala i sl. trebaju biti istog proizvođača. U stavkama gdje se spominju kompleti za smještaj određenog broja modula, uzeti u obzir, nabavu kutije, nosivog okvira i pokrovne ploče (ukrasne maske). Kod ponude priključnica kako 2P+E, tako i 2P, dati cijenu za univerzalnu priključnicu. Kupnja se može obaviti samo nakon usuglašavanja tipova i modela sa Investitorom, što podrazumjeva i eventualnu korekciju cijene u ponudi. 
U svim stavkama gdje se spominje oprema, treba biti obuhvaćena nabava, doprema na gradilište, montaža i spajanje. Nabavka opreme može se obaviti samo nakon konzultacije sa Investitorom, nadzornim organom ili glavnim projektantom, vezano za tip, boju, i slično. Svi elementi instalacije koje ugrađuje Izvođač moraju imati potrebne ateste izdate od ovlaštene organizacije u Hrvatskoj. Izvođač je dužan prije početka radova upoznati se u potpunosti sa organizacijomkompleksa, projektom električnih instalacija i željama Investitora. </t>
  </si>
  <si>
    <r>
      <t>Priključnic</t>
    </r>
    <r>
      <rPr>
        <sz val="11"/>
        <rFont val="Calibri"/>
        <family val="2"/>
        <charset val="238"/>
        <scheme val="minor"/>
      </rPr>
      <t>a dvostruka. Ko</t>
    </r>
    <r>
      <rPr>
        <sz val="11"/>
        <rFont val="Calibri"/>
        <family val="2"/>
        <scheme val="minor"/>
      </rPr>
      <t>mplet se sastoji od:</t>
    </r>
  </si>
  <si>
    <t>a) univerzalna kutija, -4M</t>
  </si>
  <si>
    <t>b) suko eu uticnica 2P+E 16A, 230VAC, dimenzije -2M</t>
  </si>
  <si>
    <t>c) okvir 4M  bijela</t>
  </si>
  <si>
    <t>b) suko eu uticnica 2P+E 16A, 230VAC, IP44 dimenzije -2M</t>
  </si>
  <si>
    <t>c) poklopac bijeli</t>
  </si>
  <si>
    <t>d) okvir 4M  bijela</t>
  </si>
  <si>
    <r>
      <t>Priključna garnitura -</t>
    </r>
    <r>
      <rPr>
        <b/>
        <sz val="11"/>
        <rFont val="Calibri"/>
        <family val="2"/>
        <scheme val="minor"/>
      </rPr>
      <t xml:space="preserve"> </t>
    </r>
    <r>
      <rPr>
        <sz val="11"/>
        <rFont val="Calibri"/>
        <family val="2"/>
        <charset val="238"/>
        <scheme val="minor"/>
      </rPr>
      <t>TV. K</t>
    </r>
    <r>
      <rPr>
        <sz val="11"/>
        <rFont val="Calibri"/>
        <family val="2"/>
        <scheme val="minor"/>
      </rPr>
      <t>omplet se sastoji od:</t>
    </r>
  </si>
  <si>
    <t>a) univerzalna kutija, -7M</t>
  </si>
  <si>
    <t>d) modul za mrežu RJ45</t>
  </si>
  <si>
    <t>e) okvir 7M  bijela</t>
  </si>
  <si>
    <t>Dobava i montaža u glazuru podne priključne kutije kapaciteta 8 modula 203x286 mm, s poklopcem za ugradnju podne obloge debljine 41 mm. Uključuje sljedeće elemente: 
2P+E 16A, 230VAC, - kom 2
Oznaka u projektu PK-A</t>
  </si>
  <si>
    <t>Dobava i montaža u glazuru podne priključne kutije kapaciteta 8 modula 203x286 mm, s poklopcem za ugradnju podne obloge debljine 41 mm. Uključuje sljedeće elemente: 
2P+E 16A, 230VAC, - kom 4
modul za mrežu RJ45 - kom 2
Oznaka u projektu PK-B</t>
  </si>
  <si>
    <t>Obična sklopka za rasvjetu. Komplet se sastoji od:</t>
  </si>
  <si>
    <t>a) univerzalna kutija, fi60 mm</t>
  </si>
  <si>
    <t>b) obična sklopka 1P 16A - 2M</t>
  </si>
  <si>
    <t>c) okvir 2M  bijela</t>
  </si>
  <si>
    <t>b) obična sklopka 1P 16A - 1M</t>
  </si>
  <si>
    <t>Komplet za rasvjetu sastoji se od:</t>
  </si>
  <si>
    <t>a) univerzalna kutija, 4M</t>
  </si>
  <si>
    <t>c) izmjenična sklopka 1P 16A - 1M</t>
  </si>
  <si>
    <t>d) okvir4M  bijela</t>
  </si>
  <si>
    <t>c) okvir4M  bijela</t>
  </si>
  <si>
    <t>a) univerzalna kutija, fi 60mm</t>
  </si>
  <si>
    <t>d) okvir 2M  bijela</t>
  </si>
  <si>
    <t>Stropni senzor pokreta i prisutnosti.</t>
  </si>
  <si>
    <t>Tipkalo za isklop napajanja JPR.</t>
  </si>
  <si>
    <t>Grebenasta sklopka 0-1, montaža na zid 20A</t>
  </si>
  <si>
    <t>SOS centrala tip kao BIS SOS C1T
U trenutku poziva pojavljuje se zvučni signal, a crvena LED dioda promjera 20 mm počinje bljeskati.</t>
  </si>
  <si>
    <t>SOS pozivno potezno tipkalo tip kao BIS TPR SOS T
Tipkalo ima ugrađenu tzv. umirujuću LED diodu koja zasvijetli kad je poziv aktiviran.</t>
  </si>
  <si>
    <t>INSTALACIJSKI MATERIJAL UKUPNO:</t>
  </si>
  <si>
    <r>
      <t>Sve stavke podrazumijevaju dobavu, montažu, spajanje, varenje, premazivanje bitumenom opreme gromobra</t>
    </r>
    <r>
      <rPr>
        <sz val="11"/>
        <rFont val="Calibri"/>
        <family val="2"/>
        <charset val="238"/>
        <scheme val="minor"/>
      </rPr>
      <t xml:space="preserve">nsko-uzemljivačkog sustava te sav potreban sitni potrošni materijal i radove potrebne da se sustav dovede do funkcionalnosti. Hvataljke se postavljaju na nosače međusobno razmaknute maksimalno 1m. Nosači su uključeni u stavke hvataljki. U sve stavke uključeno je i mjerenje, ispitivanje te izrada dokumentacije izvedenog stanja. </t>
    </r>
  </si>
  <si>
    <t xml:space="preserve">RH1 traka RF 30x3,5 mm
</t>
  </si>
  <si>
    <t xml:space="preserve">KON09 kontaktna spona
</t>
  </si>
  <si>
    <t xml:space="preserve">KON01 mjerna križna spojnica
</t>
  </si>
  <si>
    <t xml:space="preserve">ZON05 Rf 200x150x100 mm
</t>
  </si>
  <si>
    <t xml:space="preserve">KON02 mjerna spojnica  3X58 RF-V
</t>
  </si>
  <si>
    <t xml:space="preserve">AH1 žica Al legura 8 mm
</t>
  </si>
  <si>
    <t xml:space="preserve">SON04 A Rf-V 8-10 mm
</t>
  </si>
  <si>
    <t xml:space="preserve">SON16 Rf-K 8 mm krov. sljem.
</t>
  </si>
  <si>
    <t xml:space="preserve">KON04 A SIMPLE SP. 40x40 Rf
</t>
  </si>
  <si>
    <t xml:space="preserve">KON05 kontaktna spojnica 20x48
</t>
  </si>
  <si>
    <t>Štapna hvataljka, h=3m</t>
  </si>
  <si>
    <t>Spajanje metalnih dijelova na gromobransku instalaciju (okapnice, nosači cijevi rashladnog sustava, ograde i sl.) Al žicom 8 mm</t>
  </si>
  <si>
    <t>5.13.</t>
  </si>
  <si>
    <t>Spajanje uzemljivača na ostala uzemljenja (metalne ograde i metalne mase oko građevine, vanjsku rasvjetu i sl.) trakom RH1 Rf 30x2,5 mm</t>
  </si>
  <si>
    <t>IZJEDNAČENJE POTENCIJALA</t>
  </si>
  <si>
    <t>Sve stavke podrazumijevaju dobavu, montažu, spajanje, varenje, premazivanje bitumenom opreme sustava izjednačenja potencijala te sav potreban sitni potrošni materijal i radove potrebne da se sustav dovede do funkcionalnosti. Sustav izjednačenja potencijala mora biti izveden s propisnim materijalima a sve mikrolokacije i cijevne obujmice za termostrojarske instalacije moraju imati fotodokumentaciju.</t>
  </si>
  <si>
    <t xml:space="preserve">Izjednačenje potencijala u objektu, uzemljuju se svi metalni kuhinjski elementi, metalne ograde, komunikacijsk ormar, kabelske trase i sl. oprema. Spojevi se izvode P/F vodičima 6-10 mm2. Ukupan broj spojeva je cca 50.
</t>
  </si>
  <si>
    <t>Sabirnica za izjednačenja potencijala, velika izvedba, s nosačima za učvršćenje na zid, iz čeličnog profila, uključeni su natpisi na priključenim kablovima i učvršćenje trake temeljnog uzemljivača. Obavezan PVC pokrov sabirnice.</t>
  </si>
  <si>
    <t>Dobava, ugradba i spajanje kutije za izjednačenje poencijala općih sanitarija te unutar sanitarija ureda s pripadajućom oznakom broja ureda sve komplet sa pripadajućim stezaljkama te svim spajanjima a za termostrojarske instalacije u istima te sve metalne mase. Kutija se postavlja na dispoziciji u stropu poviše ugradnih lampi.</t>
  </si>
  <si>
    <t>IZJEDNAČENJE POTENCIJALA UKUPNO:</t>
  </si>
  <si>
    <t>SLABA STRUJA</t>
  </si>
  <si>
    <t>Sve stavke podrazumijevaju dobavu, montažu, spajanje i puštanje u rad te sav potreban sitni spojni i montažni a nespecificirani materijal kao što su termoskupljajući bužiri, konektori i sl. U sve stavke uključeno je i mjerenje, ispitivanje, prilagođavanje, obuka korisnika te izrada dokumentacije izvedenog stanja.
Zbog pojedinih linkova koji imaju graničnu duljinu, sva oprema strukturnog kabliranja trebala bi biti renomiranog proizvođača kao dole navedeno i specificirano, uz zadovoljavanje ISO/IEC 11801:2002. Za sve kabelske vodove izdati certifikate te za opremu ponuditi godišnju garanciju kako je i navedeno (sve komponente od istog proizvođača).</t>
  </si>
  <si>
    <t>Samostojeći komunikacijski ormar DT Š600xV855xD600, 19", 16U</t>
  </si>
  <si>
    <t>Krovna vent. jedinica, 2 vent. za DT/DTW, analog. termostat
RAL7035, instalacija s vanjske strane ormara</t>
  </si>
  <si>
    <t>19" fiksna polica do 50kg, dubine 370mm, 1U, RAL7035
ucvršćenje u 4 točke</t>
  </si>
  <si>
    <t>19" vodilica kabela s 5 metalnih prstena, 1U, RAL7035</t>
  </si>
  <si>
    <t>19" set vijaka, kaveznih matica+podložne plocice M6 (50 kom)</t>
  </si>
  <si>
    <t>Prespojni panel 24xRJ45 cat.6, neoklopljen, 19", 1U, RAL7035
svijetlo siva</t>
  </si>
  <si>
    <t>19" nap. letva 7xshuko,prenaponska zaštita,prekidac,1U,alu</t>
  </si>
  <si>
    <t>Priključni telekomunikacijski ormar, IP54, dimenzija 40x20x15 cm, s uključenom svim dodatnim materijalima i priborom</t>
  </si>
  <si>
    <t>AP pristupna točka</t>
  </si>
  <si>
    <t>Bežicna pr. tocka WLAN 2,4GHz 802.11b/g/n, stropna, PoE
upravljanje kontrolerom</t>
  </si>
  <si>
    <t>Dobava i polaganje kabelskog voda od PTO do GKO te vertikalnu i horizontalnu kabelsku trasu, monomodnog (eng.singlemode) svjetlovodnog kabela s 12-niti za vanjsko polaganje u skladu s IEC 60332-1-2, IEC 60754-2 i IEC 61034-1 &amp; 2, IEC 60794-1-21 &amp; 22, EN 50173-1, IEC 60794-1-22-F5C
● Tipa U-DQ(ZN)BH</t>
  </si>
  <si>
    <t>Dobava i polaganje telekomunikacijski kabel za vanjsku uporabu, podzemni, izoliran pjenastim PE-om, sa slojevitim PE plaštom, uzdužno vodonepropusan 
● Tipa TK59/TK 33U 2x4x0,6</t>
  </si>
  <si>
    <t>Cat.6, F/FTP kabel, 4x2xAWG 23/1 u skladu s ISO/IEC 11801, Class E, samogasivi bez halogena (HFFR-LS), IEC 61156-5, IEC 60332-1-2, IEC 61156-5, EN 50173-1, EN 50228-5-1, ANSI/TIA/EIA 568C</t>
  </si>
  <si>
    <t>Izrada dokumentacije izvedenog stanja</t>
  </si>
  <si>
    <t>SLABA STRUJA UKUPNO:</t>
  </si>
  <si>
    <t>SUSTAV OZVUČENJA</t>
  </si>
  <si>
    <t>Sve stavke podrazumijevaju dobavu, montažu, spajanje i puštanje u rad te sav potreban sitni potrošni materijal i radove potrebne da se sustav dovede do funkcionalnosti. U cijenu centrale uključene su i svi interkonekcijski kabeli. U sve stavke uključeno je i mjerenje, ispitivanje, prilagođavanje, obuka korisnika te izrada dokumentacije izvedenog stanja.</t>
  </si>
  <si>
    <t>Isporuka, montaža, priključenje i konfiguracija centrale evakuacijskog i vatrodojavnog razglasa tipa kao Ambient System ABT-CU-11LCD. Uređaj omogućuje nadzor i upravljanje sustavom evakuacijskog ozvučenja putem ugrađenog touchscreen LCD zaslona. Centrala je u skladu sa standardom EN 54-16, te omogućuje integraciju s vatrodojavnim sustavima i ostalom komunikacijskom opremom putem Ethernet komunikacije.
Centrala podržava umrežavanje do 254 uređaja, te omogućuje redundantno povezivanje za visoku razinu pouzdanosti sustava. Montira se u 19” rack ormar, visine 2U, napaja se putem 230 V AC, s podrškom za baterijsko backup napajanje. Uređaj sadrži sučelja za povezivanje mikrofona, pojačala, signalnih uređaja i drugih perifernih komponenti.</t>
  </si>
  <si>
    <t>kontrolna jedinica za sustav evakuacijskog ozvučenja tipa kao Ambient System ABT-XCTRLN-4. Ova jedinica omogućuje proširenje kapaciteta glavne centrale i upravljanje dodatnim zonama ozvučenja u skladu sa standardom EN 54-16. Dizajnirana je za rad u mreži s centralom ABT-CU-11LCD ili drugim kompatibilnim uređajima.
Uređaj podržava do 4 audio kanala i dodatne zone za distribuciju evakuacijskih poruka i glazbe. Ugrađena Ethernet komunikacija omogućuje povezivanje u redundantni prsten ili lančanu topologiju. Opremljen je nadziranim linijskim izlazima, nadzorom linija zvučnika i priključcima za vanjske kontrolne module.</t>
  </si>
  <si>
    <t>dvo-kanalno pojačalo za evakuacijski i javni razglas tipa kao Ambient System ABT-PA2650B, u skladu sa standardom EN 54-16. Pojačalo se koristi za pojačanje audio signala u sustavima javnog i hitnog obavješćivanja, a dizajnirano je za rad s centralom ABT-CU-11LCD i proširnim jedinicama ABT-XCTRLN.
Uređaj ima 2 neovisna audio izlaza, svaki snage 650 W, uz nadzor izlaza, napajanja, temperature i opterećenja. Podržava redundanciju, te automatsko prebacivanje na rezervno napajanje i rezervno pojačalo u slučaju kvara.</t>
  </si>
  <si>
    <t>napajanje tip kao ABT-PSM48 za sustave evakuacijskog i vatrodojavnog razglasa. Uređaj je dizajniran za osiguranje stabilnog napona i punjenje baterija sustava javnog ozvučenja u skladu s normom EN 54-4. Namijenjen je napajanju uređaja unutar Ambient System serije (npr. ABT-CU-11LCD, ABT-XCTRLN, ABT-PA2XXX), a ugrađuje se u 19” rack ormar.
Napajanje osigurava izlazni napon 48 V DC, s inteligentnim upravljanjem punjenjem i održavanjem olovnih baterija. Sustav uključuje nadzor ulaznog i izlaznog napona, nadzor statusa baterija te signalizaciju grešaka putem LED indikatora i sučelja prema centrali.</t>
  </si>
  <si>
    <t>izolacijsko-nadzornog modula tip kao ABT-ISLE namijenjenog za korištenje u sustavima evakuacijskog ozvučenja u skladu sa standardom EN 54-17 i EN 54-18. Modul omogućuje nadzor i automatsko isključenje oštećene linije zvučnika u slučaju kratkog spoja, bez utjecaja na rad ostalih zona ili linija. Instalira se unutar zvučničkih linija kako bi se osigurala otpornost sustava i kontinuirano funkcioniranje tijekom kvara.</t>
  </si>
  <si>
    <t>Dobava montaža i spajanje digitalne vatrogasne mikrofonske stanice tipa kao ABT-DFMS, za potrebe sustava javnog i evakuacijskog razglasa u skladu sa standardom EN 54-16. Uređaj je namijenjen za ručno aktiviranje evakuacijskih poruka i izravnu komunikaciju prema zonama putem push-to-talk (PTT) mikrofona.
Uređaj omogućuje prioritetnu uspostavu govorne veze, nadzorne funkcije i statusnu signalizaciju putem LCD zaslona. Komunicira s glavnom centralom (npr. ABT-CU-11LCD) putem redundantne Ethernet mreže. Uređaj sadrži tipke za odabir zona, indikaciju statusa i grešaka te LED signalizaciju. karakteristika:</t>
  </si>
  <si>
    <t>Dobava montaža i spajanje digitalne mikrofonske stanice tip kao ABT-DMS, namijenjene za svakodnevnu komunikaciju, emitiranje poruka i upravljanje zonama u sustavu javnog i evakuacijskog ozvučenja. Uređaj omogućuje emitiranje govornih poruka uživo, odabir zona, nadzor statusa i integraciju s glavnom centralom (npr. ABT-CU-11LCD) putem Ethernet mreže. Mikrofonska stanica koristi push-to-talk (PTT) mikrofon s LED indikacijom aktivacije i statusa, ima grafički LCD zaslon za prikaz zona i stanja sustava, te tipkovnicu za odabir zona i pokretanje pohranjenih poruka.</t>
  </si>
  <si>
    <t>Dobava montaža i spajanje lokalnog audio sustava, koji omogućuje reprodukciju pozadinske glazbe uz zidnu kontrolu glasnoće i potpunu integraciju sa sustavom evakuacijskog ozvučenja Ambient System (npr. ABT-CU-11LCD i ABT-PA2650B). Sustav osigurava automatsko utišavanje lokalnog audio signala u slučaju aktivacije evakuacijske poruke u skladu s normom EN 54-16.</t>
  </si>
  <si>
    <t>Ispitivanje sustava, programiranje, podešavanje, puštanje u rad, obuka na lokaciji, dokumentacija</t>
  </si>
  <si>
    <t xml:space="preserve"> - Ispitivanje linija, terminacija kabela, spajanje i povezivanje aktivne opreme, puštanje, u rad, obuka korisnika na lokaciji (2-4 osobe, 1 sat), dokumentacija (izjave o sukladnosti, uputstva, jamstveni, ..)</t>
  </si>
  <si>
    <t>8.6.</t>
  </si>
  <si>
    <t>Dobava i postava kabela NHXH E30 2x1,5 mm2</t>
  </si>
  <si>
    <t>8.7.</t>
  </si>
  <si>
    <t>Dobava i postava LAN kabela S/FTP cat 6</t>
  </si>
  <si>
    <t>8.8.</t>
  </si>
  <si>
    <t>Dobava i postava zvučničkog kabela 2x1,5</t>
  </si>
  <si>
    <t>8.9.</t>
  </si>
  <si>
    <t>Dobava i postava kabela JE-H(St)H FE180 E30 4x2x0,8</t>
  </si>
  <si>
    <t>8.10.</t>
  </si>
  <si>
    <t>SUSTAV OZVUČENJA UKUPNO:</t>
  </si>
  <si>
    <t>SAT/TV  SUSTAV</t>
  </si>
  <si>
    <t>Sve stavke podrazumijevaju dobavu, montažu, spajanje i puštanje u rad te sav potreban sitni potrošni materijal i radove potrebne da se sustav dovede do funkcionalnosti. U sve stavke uključeno je i mjerenje, ispitivanje, prilagođavanje, obuka korisnika te izrada dokumentacije izvedenog stanja.</t>
  </si>
  <si>
    <t>Mjerenje signala prije same montaže i utvrđivanje pozicije antenskog stupa.</t>
  </si>
  <si>
    <t>Dobava i montaža razdjelnog stupa za antene, fi48mm x 5000mm</t>
  </si>
  <si>
    <t>Dobava i montaža krovnog olovnog lima za cijev fi 60mm</t>
  </si>
  <si>
    <t>Dobava i montaža gume za krovni lim i cijev univerzalna, max. 60mm</t>
  </si>
  <si>
    <t>Dobava i montaža obujmica za učvršćenje stupa U 110x20x24, razmak rupa 85mm</t>
  </si>
  <si>
    <t>Dobava i montaža podnožje stupa ili cijevi fi 38mm/100mm</t>
  </si>
  <si>
    <t>Dobava i montaža obujmica za sidrenje u tri smjera</t>
  </si>
  <si>
    <t>Dobava i montaža krajnje stezaljke s kukom (ribica)</t>
  </si>
  <si>
    <t>Dobava i montaža zateznog zavrtanja M10 za zatezanje sajle, spaner, DIN1480</t>
  </si>
  <si>
    <t>Dobava i montaža prolazno krajnjeg krovnog nosača, fi 24mm x 430mm</t>
  </si>
  <si>
    <t>Dobava i montaža radijske FM/DAB antene, FM/g=-0.8dB, DAB/g=2.2dB</t>
  </si>
  <si>
    <t>Dobava i montaža UHF antene C21-48/13dB, LTE zaštita @700MHz, duž.
1085mm</t>
  </si>
  <si>
    <t>Dobava i montaža UHF antene triplex C21-48/15dB, LTE zaštita @700MHz,
duž. 1067mm</t>
  </si>
  <si>
    <t>Dobava i montaža satelitske antene Al, promjera 105cm Gibertini</t>
  </si>
  <si>
    <t>Dobava i montaža držača drugog LNB za Gibertini antene promjera 85-125cm</t>
  </si>
  <si>
    <t>Dobava i montaža satelitskog konvertera sa izlazima LV/LH/HV/HH, uski vrat, Triax</t>
  </si>
  <si>
    <t>9.17.</t>
  </si>
  <si>
    <t>Dobava i montaža metalne vezice duž. 290mm x širine 4.6mm</t>
  </si>
  <si>
    <t>9.18.</t>
  </si>
  <si>
    <t>Dobava i polaganje koaksijalnog kabela 7mm/75ohma, TRI SHIELD, A klasa, crni, UV otporan</t>
  </si>
  <si>
    <t>9.19.</t>
  </si>
  <si>
    <t>Dobava i montaža police za ormarić rack 19", plastificirana</t>
  </si>
  <si>
    <t>9.20.</t>
  </si>
  <si>
    <t>Dobava i montaža razvodnika napajanja 4P (rack mount) 10"</t>
  </si>
  <si>
    <t>9.21.</t>
  </si>
  <si>
    <t>Dobava i montaža F-F kuplunga za uzemljenje 4-i, F ženski/F ženski</t>
  </si>
  <si>
    <t>9.22.</t>
  </si>
  <si>
    <t>Dobava i montaža prenaponske zaštite za prijemnu antenu 5-2400MHz, F m/z</t>
  </si>
  <si>
    <t>9.23.</t>
  </si>
  <si>
    <t>Dobava i montaža programibilnog pojačala/pretvarača FM/DAB-VHF/2xUHF Triax</t>
  </si>
  <si>
    <t>9.24.</t>
  </si>
  <si>
    <t>Dobava i montaža fiksnog atenuatora 6dB/47-862MHz, F/muški/ženski</t>
  </si>
  <si>
    <t>9.25.</t>
  </si>
  <si>
    <t>Dobava i montaža fiksnog atenuatora 10dB/47-862MHz, F/muški/ženski</t>
  </si>
  <si>
    <t>9.26.</t>
  </si>
  <si>
    <t>Dobava i montaža kompaktnog multiswitcha, in-out/8xMF/1xZEM, 16 izlaza, aktivni</t>
  </si>
  <si>
    <t>9.27.</t>
  </si>
  <si>
    <t>Dobava i montaža F kompresijskog konektora za 7mm kabel, push izvedba</t>
  </si>
  <si>
    <t>9.28.</t>
  </si>
  <si>
    <t>Dobava i polaganje koaksijalnog kabela 7mm/75ohma, TRI SHIELD, A klasa, bijeli</t>
  </si>
  <si>
    <t>9.29.</t>
  </si>
  <si>
    <t>Dobava i montaža završne utičnice FM/TV/SAT 2.2dB</t>
  </si>
  <si>
    <t>9.30.</t>
  </si>
  <si>
    <t>Tehnički pregled zajedničkog antenskog sustava i izrada
propisane dokumentacije od strane ovlaštene ustanove.</t>
  </si>
  <si>
    <t>9.31.</t>
  </si>
  <si>
    <t>Usluga montaže opreme odnosi se na montažu navedene
opreme bez grubih instalacijskih radova, odnosno po
dogovoru.</t>
  </si>
  <si>
    <t>SAT/TV SUSTAV UKUPNO:</t>
  </si>
  <si>
    <t>OPĆA I SIGURNOSNA RASVJETA</t>
  </si>
  <si>
    <t>Sva rasvjetna tijela su od renomiranih svjetskih proizvođača rasvjete. Boju izvora svjetlosti i stupanj zaštite treba poštivati. Dobava opreme može se obaviti samo nakon konzultacije sa Investitorom, nadzornim organom ili glavnim projektantom, vezano za tip, boju, i slično. Svi elementi instalacije koje ugrađuje Izvođač moraju imati potrebne ateste izdate od ovlaštene organizacije u Hrvatskoj. Za opću rasvjetu je predviđeno da je nabavlja Investitor, dok sigurnosnu Izvođač (opisano u stavkama).
U sve dole navedene stavke uključiti sljedeće troškove:
-ugradnja na predviđenu poziciju uz primjenu pričvrsnog pribora; obrada završetka svake kabelske žice odgovarajućim kabelskim stopicama te spajanje vijcima i maticama; ispitivanje funkcionalnosti svih rasvjetnih tijela nakon spajanja.</t>
  </si>
  <si>
    <t>Dobava, montaža i spajanje,te puštanje u rad  LED svjetiljke tip kao HALL LED ESSENTIAL LARGE/MP, snage 20W, boje svjetlosti 4000K, CRI&gt;90, zaštite IP54. Svjetiljka visokih performansi, namijenjena za prostore gdje je potrebna kvalitetna i pouzdana rasvjeta. Uključuje sav potreban montažni materijal, priključak na postojeću električnu instalaciju i funkcionalnu provjeru.. Oznaka S1 u projektu.</t>
  </si>
  <si>
    <t>Dobava, montaža i spajanje, te puštanje u rad LED svjetiljke tip kao HALL LED ESSENTIAL LARGE/MP, snage 14W, boje svjetlosti 4000K, CRI&gt;90, zaštite IP54. Svjetiljka visokih performansi, namijenjena za prostore gdje je potrebna kvalitetna i pouzdana rasvjeta. Uključuje sav potreban montažni materijal, priključak na postojeću električnu instalaciju i funkcionalnu provjeru.. Oznaka S2 u projektu.</t>
  </si>
  <si>
    <t>Dobava, montaža i spajanje, te puštanje u rad LED svjetiljke tip kao HALL LED ESSENTIAL LARGE/MP, snage 9W, boje svjetlosti 4000K, CRI&gt;90, zaštite IP54. Svjetiljka visokih performansi, namijenjena za prostore gdje je potrebna kvalitetna i pouzdana rasvjeta. Uključuje sav potreban montažni materijal, priključak na postojeću električnu instalaciju i funkcionalnu provjeru.. Oznaka S3 u projektu.</t>
  </si>
  <si>
    <t>Dobava, montaža i spajanje,te puštanje u rad LED ugradbene svjetiljke tip kao LEDDownlightS-E2, okruglog oblika, dimenzije otvora Ø175 mm, snage 15W, boje svjetlosti 4000K. Uključen sitni spojni i montažni pribor i materijal. Oznaka S4 u projektu.</t>
  </si>
  <si>
    <t>Dobava, montaža i spajanje, te puštanje u rad LED ugradbene svjetiljke tip kao LEDDownlightS-E2, okruglog oblika, dimenzije otvora Ø175 mm, snage 18W, boje svjetlosti 4000K. Uključen sitni spojni i montažni pribor i materijal. Oznaka S5 u projektu.</t>
  </si>
  <si>
    <t>10.6.</t>
  </si>
  <si>
    <t>Dobava, montaža i spajanje, te puštanje u rad LED ugradbene svjetiljke tip kao LEDDownlightMW-P2, okrugla, za ugradnju u strop s otvorom Ø150 mm, snage 12W, boje svjetlosti 4000K  CRI&gt;90. Uključen sitni spojni i montažni pribor i materijal. Oznaka S6 u projektu.</t>
  </si>
  <si>
    <t>10.7.</t>
  </si>
  <si>
    <t>Dobava, montaža i spajanje, te puštanje u rad LED linearne svjetiljke tip kao LEDLinear-E2, duljine L12, snage 36W , boje svjetlosti 4000K (830/840), za montažu na strop ili zid. Uključen sitni spojni i montažni pribor i materijal. Oznaka S7 u projektu.</t>
  </si>
  <si>
    <t>10.8.</t>
  </si>
  <si>
    <t>Dobava, montaža i spajanje, te puštanje u rad LED zidne svjetiljke tip kao LEDWall-Mounted-E2, okruglog oblika promjera 275 mm (Rd275), snage 22W 4000K. Uključen sitni spojni i montažni pribor i materijal. Oznaka S8 u projektu.</t>
  </si>
  <si>
    <t>10.9.</t>
  </si>
  <si>
    <t>Dobava, montaža i spajanje, te puštanje u rad LED industrijske svjetiljke tip kao LEDHighbay-P6, snage 70W, boje svjetlosti 4000K. Uključuje reflektor/optiku za ravnomjerno osvjetljenje, zaštitu od prašine i vlage, te integrirani LED driver.. Uključen sitni spojni i montažni pribor i materijal. Oznaka S9 u projektu.</t>
  </si>
  <si>
    <t>10.10.</t>
  </si>
  <si>
    <t>Dobava, montaža i spajanje, te puštanje u rad sigurnosne svjetiljke, 1x 6.6 W. Uključen sitni spojni i montažni pribor i materijal. Oznaka P1 u projektu.</t>
  </si>
  <si>
    <t>10.11.</t>
  </si>
  <si>
    <t>Dobava, montaža i spajanje, te puštanje u rad sigurnosne svjetiljke, 1x 3.3 W. Uključen sitni spojni i montažni pribor i materijal. Oznaka P2 u projektu.</t>
  </si>
  <si>
    <t>10.12.</t>
  </si>
  <si>
    <t>Dobava, montaža i spajanje, te puštanje u rad evakuacijske sigurnosne svjetiljke s piktogramom, 1x 3.3 W. Uključen sitni spojni i montažni pribor i materijal. Oznaka P3 u projektu.</t>
  </si>
  <si>
    <t>10.13.</t>
  </si>
  <si>
    <t>Dobava, montaža i spajanje, te puštanje u rad vanjske LED svjetiljke, tip kao TOK H400 4000K 14.4 W. Uključen sitni spojni i montažni pribor i materijal. Oznaka V1 u projektu.</t>
  </si>
  <si>
    <t>10.14.</t>
  </si>
  <si>
    <t>Dobava, montaža i spajanje, te puštanje u rad vanjskog LED reflektora, tip kao TAG  210_4000K_SIMM 25 W. Uključen sitni spojni i montažni pribor i materijal. Oznaka V2 u projektu.</t>
  </si>
  <si>
    <t>10.15.</t>
  </si>
  <si>
    <t>Dobava, montaža i spajanje, te puštanje u rad vanjske LED svjetiljke, LED-tip kao Fix 506 snage 7,2 W, 3000K. Uključen sitni spojni i montažni pribor i materijal. Oznaka V3 u projektu.</t>
  </si>
  <si>
    <t>10.16.</t>
  </si>
  <si>
    <t>Dobava, montaža i spajanje, te puštanje u rad vanjske LED svjetiljke, LED-tip kao E-A60-FILA-E27-7W-2700K-CL. Uključen sitni spojni i montažni pribor i materijal. Oznaka V4 u projektu.</t>
  </si>
  <si>
    <t>10.17.</t>
  </si>
  <si>
    <t>Dobava, montaža i spajanje, te puštanje u rad vanjskog LED reflektora, tip kao SL AREA SPD MD V 65W 730 RV20ST GY.U stavku uračunati dobavu i montažu  rasvjetnog  stupa visine 6m Uključen sitni spojni i montažni pribor i materijal.</t>
  </si>
  <si>
    <t>OPĆA I SIGURNOSNA RASVJETA UKUPNO:</t>
  </si>
  <si>
    <t>Ponuditelj je dužan prije davanja ponude upoznati se s predmetnim radovima, obimom posla, projektom sustava dojave požara te svim ostalim projektima koji se vezuju na isti. Shodno dobivenim informacijama popuniti sve stavke koje su dane troškovnikom uključivo sav spojni i montažni materijal, pribor za ispitivanje i slično. Stavka puštanja u rad podrazumjeva sve radnje do dovođenja sustava u adekvatno stanje i pripreme za izdavanje atestne dokumentacije. U cijene polaganja vodova ako nije zasebno navedeno uključeni su i svi radovi izrade utora do dispozcije sukladno dokumentaciji.</t>
  </si>
  <si>
    <t>Dobava i ugradnja vatrootpornog kućišta za smještaj vatrodojavne centrale izvedenog u u klasi T-60 dim 80 X 80 X 25 cm sa zaokretnim ostakljenim vratima, ventilacijskim ekspandirajućim rešetkama na donjoj i gornjoj bočnoj strani ormara, automatskim zatvaračem i bravicom</t>
  </si>
  <si>
    <t>Dobava i ugradnja vatrodojavne centrale s 12 do 16 adresabilnih petlji, sa sljedećim minimalnim tehničkim karakteristikama:</t>
  </si>
  <si>
    <t xml:space="preserve"> - glavna procesorska jedinica s 7inchnim LCD zaslonom s dodirnim sučeljem</t>
  </si>
  <si>
    <t xml:space="preserve"> - umreživa</t>
  </si>
  <si>
    <t xml:space="preserve"> - najmanje 2 adresabilne petlje, proširive do 16, s automatskim očitavanjem i adresiranjem elemenata petlje</t>
  </si>
  <si>
    <t xml:space="preserve"> - najmanje 240 elemenata na petlji</t>
  </si>
  <si>
    <t xml:space="preserve"> - back-up redundantni procesor višeprocesorske hadrverske strukture</t>
  </si>
  <si>
    <t xml:space="preserve"> - mogućnost ugradnje dodatne procesorske jedinice za potpunu redundaciju sustava</t>
  </si>
  <si>
    <t xml:space="preserve"> - mogućnost podešavanja osjetljivosti svih javljača sa centrale u najmanje dva automatska režima (dnevni i noćni)</t>
  </si>
  <si>
    <t xml:space="preserve"> - najmanje 1000 programabilnih zona i 1000 grupa za aktivacijsku logiku</t>
  </si>
  <si>
    <t xml:space="preserve"> - zapis do najmanje 2000 posljednjih događaja</t>
  </si>
  <si>
    <t xml:space="preserve"> - mogućnost integracije putem MODBUS TCP/IP ili BACnet protokola</t>
  </si>
  <si>
    <t xml:space="preserve"> - 1 ethernet port za daljinski pristup, programiranje ili integraciju putem MODBUS TCP/IP protokola</t>
  </si>
  <si>
    <t xml:space="preserve"> - mogućnost videoverifikacije požarnih alarma uz dodatni modul proširenja</t>
  </si>
  <si>
    <t xml:space="preserve"> - mogućnost povećanja nazivnog napona svake petlje</t>
  </si>
  <si>
    <t xml:space="preserve"> - najmanje 1 RS485 port za izdvojene panele (do najmanje 14 panela)</t>
  </si>
  <si>
    <t xml:space="preserve"> - najmanje 1 MODBUS RTU port</t>
  </si>
  <si>
    <t xml:space="preserve"> - podržava najmanje 3 protokola petlje</t>
  </si>
  <si>
    <t xml:space="preserve"> - napajanje najmanje 1000W @ 27,6Vdc, s mogućnošću ugradnje do najmanje 3 dodatna napajača centrale</t>
  </si>
  <si>
    <t xml:space="preserve"> - opskrba centrale i periferije strujom najmanje 35A @ 27,6Vdc</t>
  </si>
  <si>
    <t xml:space="preserve"> - punjač baterija od najmanje 3A </t>
  </si>
  <si>
    <t xml:space="preserve"> - sukladno prema EN 54-2, EN 54-4, EN 54-21, i EN 12094-</t>
  </si>
  <si>
    <t>Dobava i ugradnja izdvojenog nadzorno upravljačkog panela vatrodojave slijedećih karakteristika:
- Zaslon sa 6 redaka, 40 znakova po retku
- 2 slobodno programabilna i označena tipkala
- 2 trobojna LED-a slobodno programibilna
- 5 statusnih lista (alarmi, smetnje, isključenja, itd.)
- Indikator statusa u prvom retku zaslona
- Rad zona (npr. isključenje zona 1-10)
- Grupni rad (npr. simultano isključivanje svih javljačkih zona)
- Svaka promjena korisnika zabilježena je u memoriju zapisnika događaja-
- Radni napon: od 10 do 30 V
- Struja mirovanja: 20 mA
- Udaljenost od podcentrale: maks. 1.200 m</t>
  </si>
  <si>
    <t xml:space="preserve">Dobava  i ugradnja baterijskog kabineta 24 V, 5 nadziranih izlaza 1 A , 4 LED zna prednjoj strani za indikaciju statusa, ugrađene baterije 2 X 12 V 26 Ah, ugrađen modula za nadzor napona.
</t>
  </si>
  <si>
    <t>11.5.</t>
  </si>
  <si>
    <t xml:space="preserve">Dobava, montaža i spajanje komunikatora koji omogućava:  
 - glasovne pozive i digitalnu komunikaciju preko PSTN-a
 - 8 telefonskih brojeva, 4 programibilna ulaza, 6 govornih poruka
 - Contact ID digitalni protokol
</t>
  </si>
  <si>
    <t>11.6.</t>
  </si>
  <si>
    <t>Dobava i ugradnja optičkog javljača požara s ugrađenim izolatorom pelje sljedećih karakteristika:
• niskoprofilni analogno adresabilni optički vatrodojavni detector centrali šalje analognu informaciju o razini produkata gorenja
• kompenzacija ''drifta'' uzrokovana prašinom u komori detektora
• potpuna dijagnostika stanja detektora: nivo zaprljanja optičke komore detektora i provjera ostalih vrijednosti u realnom vremenu
• zaštita od smetnji, dvostruka zaštita od prašine i insekata
• memorija nivoa dima u optičkoj komori u periodu od 5min prije zadnjeg detektiranog alarma
• certificiran po EN54 normi
• napajanje 10-30 Vdc, potrošnja 20 µA, 10mA alarm
• dimenzije: promjer 110 mm x 46 mm
• radna temperatura od -5 do 40 °C, vlažnost do 95%</t>
  </si>
  <si>
    <t>11.7.</t>
  </si>
  <si>
    <t>Dobava i ugradnja optičkog javljača požara u ventilacijskim ili klima komorama</t>
  </si>
  <si>
    <t>11.8.</t>
  </si>
  <si>
    <t xml:space="preserve">Dobava i ugradnja paralelnog indikatora prorade
</t>
  </si>
  <si>
    <t>11.9.</t>
  </si>
  <si>
    <t>Dobava i ugradnja ručnog javljača požara s ugrađenim izolatorom petlje</t>
  </si>
  <si>
    <t>11.10.</t>
  </si>
  <si>
    <t>Dobava i ugradnja linijskih javljača dima primopredajnika s pasivnim zrcalom,  dometa do 50 m, s automatikom za automatsko podešavanje zrake u optimalnom položaju  zajedno s pripadajućim priborom za ugradnju</t>
  </si>
  <si>
    <t>11.11.</t>
  </si>
  <si>
    <t xml:space="preserve">Dobava i ugradnja ulazno izlaznog modula s jednim izlaznim relejom 230V/1A  i jednim nadziranim ulazom s ugrađenim izolatorom petlje za upravljanje pridruženim sustavima i spoj linijskih javljača  zajedno s n/ž kutijom
</t>
  </si>
  <si>
    <t>11.12.</t>
  </si>
  <si>
    <t xml:space="preserve">Dobava i ugradnja ulazno izlaznog modula s dva relejna izlaza 230V/1A, četiri nadzirana ulaza, ugrađenim izolatorom petlje za upravljanje pridruženim sustavima (PPZ,ventilacija,zapornice,vrata)  zajedno s n/ž kutijom
</t>
  </si>
  <si>
    <t>11.13.</t>
  </si>
  <si>
    <t>Dobava i ugradnja sirena s bljeskalicom s mogućnošću izbora 32 tona, max nivo 100 dB, za unutarnju i vanjsku montažu</t>
  </si>
  <si>
    <t>11.14.</t>
  </si>
  <si>
    <t xml:space="preserve">Označavanje elemenata sustava
</t>
  </si>
  <si>
    <t>11.15.</t>
  </si>
  <si>
    <t>Dobava, montaža i spajanje kabela za napajanje alarmnih sirena i pridruženih sustava JE-H(St)H-FE180/E30 2x2x0.8 mm uključivo i nosače kabela u klasi E60.</t>
  </si>
  <si>
    <t>11.16.</t>
  </si>
  <si>
    <t xml:space="preserve">Dobava, montaža i spajanje kabela JB-H(St)H 2x2x0,8mm za povezivanje elemenata sustava za dojavu požara. Kabel se polaže u samogasivu cijev
</t>
  </si>
  <si>
    <t>11.17.</t>
  </si>
  <si>
    <t xml:space="preserve">Dobava, montaža i spajanje kabela UTP CAT 6 za povezivanje vatrodojavne centrale na glavni komunikacijski ormar. Kabel se polaže u samogasivu cijev
</t>
  </si>
  <si>
    <t>11.18.</t>
  </si>
  <si>
    <t xml:space="preserve">Dobava, montaža i spajanje kabela NHXH E90 3x2,5mm² za napajanje vatrodojavne centrale sa RO-SP
</t>
  </si>
  <si>
    <t>11.19.</t>
  </si>
  <si>
    <t xml:space="preserve">Programiranje vatrodojavne centrale i puštanje u pogon
</t>
  </si>
  <si>
    <t>11.20.</t>
  </si>
  <si>
    <t>Paušal</t>
  </si>
  <si>
    <t>11.21.</t>
  </si>
  <si>
    <t>Obuka korisnika, upis korisničkih tekstova, izdavanje uputa i knjige održavanja vatrodojavnog sustava</t>
  </si>
  <si>
    <t>11.22.</t>
  </si>
  <si>
    <t xml:space="preserve">Izrada dokumentacije izvedenog stanja </t>
  </si>
  <si>
    <t>VATRODOJAVA UKUPNO:</t>
  </si>
  <si>
    <t>SUSTAV ODIMLJAVANJA</t>
  </si>
  <si>
    <t>Centrala odimljavanja UCS C-SV 20A, sa svom potrebnom opremom sljedećih karakteristika:
• maksimalna potrošnja 4A@24Vdc
• mogućnost grupiranja motora u 2 ventilacijske grupe po 10A 
• mogućnost prihvata senzora kiše i vjetra
• osigurana autonomija 72h (2 x 12V 4Ah)</t>
  </si>
  <si>
    <t>K600 T Elektromotor s polugom za otvaranje kupole, 24V DC, sa svom potrebnom opremom</t>
  </si>
  <si>
    <t>Ručni javljač / tipkalo za aktivaciju odimljavanja UCS 42140N, sljedećih karakteristika:
• radni napon 24V DC 
• RAL 2011 narančaste boje
• za nadžbuknu montažu</t>
  </si>
  <si>
    <t>Ručno tipkalo za provjetravanje UCS 41013B, s tipkama otvori-zatvori</t>
  </si>
  <si>
    <t>Sav ostali potrebni materijal do pune funkcionalnosti sustava.</t>
  </si>
  <si>
    <t>SUSTAV ODIMLJAVANJA UKUPNO:</t>
  </si>
  <si>
    <t>SUSTAV BROJANJA POSJETITELJA</t>
  </si>
  <si>
    <t>13.1.</t>
  </si>
  <si>
    <t>Dobava, montaža i spajanje IP KAMERA - 5Mpx STARLIGHT Vandal-proof IR Network Dome Camera, 1/2.7”
5Megapixel progressive scan CMOS; ICR,H.265/H.264, MJPEG, triple-stream encoding,
BLC/HLC/AWB/AGC/3D DNR/WDR (120dB), 20 fps@5MP (2592 × 1944), 50/60 fps@1080P (1920 ×1080),
25 FPS@ (2560X1440), 2.8 mm lens, F1.6, 1/1 Alarm in/out, 1/1 audio in/out,
Micro SD, Max 256GB, IC 50m, IP67, IK10, DC12V/PoE, ePoE,
Podržava video analitiku, detekcija prijelaza crte, brzog kretanja,  detekcija zadržavanja, parkiranja, okupljanja ljudi, neovisna detekcija u 4 zone. Uključen nosač kamere.</t>
  </si>
  <si>
    <t>13.2.</t>
  </si>
  <si>
    <t>Dobava, montaža i spajanje 4-Port Fast Ethernet PoE Switch, 4*10/100/1000 Base-T PoE,
2*10/100/1000 Base-T uplink, PoE budget 60W, 250m PoE prijenos</t>
  </si>
  <si>
    <t>13.3.</t>
  </si>
  <si>
    <t>Programiranje i puštanje u rad</t>
  </si>
  <si>
    <t>SUSTAV BROJANJA POSJETITELJA UKUPNO:</t>
  </si>
  <si>
    <t>14.1.</t>
  </si>
  <si>
    <t>Dobava, montaža i spajanje kompaktnog elektroagregatskog postrojenja s mikroprocesorskim upravljanjem, namjenjeno za automatsko rezervno ili osnovno napajanje potrošača. Agregat u zvučno izoliranom kućište za vanjsku ugradnju. Pogonjen pomoću diesel motora,  koji je prirubno povezan sa sinkronim generatorom. Motor i generator su preko gumenih amortizera pričvršćeni na čelično postolje na koje je direktno pričvršćen i komandni ormar, spremnik goriva te akumulatorske baterije. 
Izlazna snaga definirana je prema ISO8528/5, pogonska grupa G2, s AVR regulacijom napona, stacionarni teret izohrono, kod 3x400/231 V, cos=0,8, 50 Hz. 1500 1/min, trajna snaga 20kVA/16kW, snaga preopterećenja 22kVA/18kW. Predgrijavanje motora preko zagrijavanja rashladne tekućine putem termostatski reguliranog grijača za preuzimanje udarnog opterećenja odmah po startu. Spremnik goriva sa senzorom procurivanja, volumena 100L s prikazom zapunjenosti na zaslonu automatike. 
Maksimalne dimenzije postrojenja 1900x900x1300 mm (dužina x širina x visina); masa 700 kg bez goriva.
Integrian ormar automatike s mikroprocesorskim upravljanjem tip kao InteliLite 4 AMF 25  ugrađen u kućište elektroagregatskog postrojenja.
Mjerenje (ispis na LCD-displeju): Napon generatora, frekvencija generatora, napon mreže, struja generatora, frekvencija mreže, napon baterije, broj okretaja motora, nivo goriva, te brojač sati rada.
Daljinska signalizacija i upravljanje: izlaz za zbirni kvar, kontakti za daljinsku signalizaciju, ulazi za isklop u nuždi i daljinsku blokadu rada</t>
  </si>
  <si>
    <t>Upravljanje: Tipkala za izbor režima rada (test, automatsko, ručno), upravljanje (uključenje generatorskog sklopnika, uključenje sklopnika mreže, reset, start, stop, isključenje zvučnog alarma), tipkala za programiranje. 
Zaštite generatora: Preopterećenje, kratki spoj, podnapon, nadnapon, asimetrija, podfrekvencija i nadfrekvencija.
Zaštite motora: Visoka temperatura/nizak nivo rashladne tekućine motora, nizak pritisak ulja, nema goriva i pobjeg.
Ugrađen zaštitni izlazni prekidač  s termo zaštitnim elementom i dodatnim kontaktom za signalizaciju.</t>
  </si>
  <si>
    <t>14.2.</t>
  </si>
  <si>
    <t>Dobava diesel goriva, ulja i antrifriza za potrebe agregata</t>
  </si>
  <si>
    <t>14.3.</t>
  </si>
  <si>
    <t>Programiranje i puštanje u rad s izradom zapisnika.</t>
  </si>
  <si>
    <t>AGREGAT UKUPNO:</t>
  </si>
  <si>
    <t>Ispitivanje električne instalacije i izrada ispitnih protokola od ovlaštene institucije za sve radove na "BOĆARSKI DOM DUBRAVKA" a prema naputcima Investitora te nadzornog inženjera. Po završetku svih elektro radova , a prije konačnog puštanja instalacije u pogon moraju se provesti slijedeća ispitivanja , te priložiti odgovarajući atesti. Uz dokaze o kvaliteti ugrađene opreme i izvedenih radova izvođač mora dostaviti izjavu odgovorne osobe. Ispitivanje kvalitete izvedenih radova može obaviti samo za to ovlašteno poduzeće, a treba biti provedeno prema Tehničkom propisu NN 5/10 i prema Pravilniku o tehničkim normativima.</t>
  </si>
  <si>
    <t>15.1.</t>
  </si>
  <si>
    <t xml:space="preserve">Izrada projekta izvedenog stanja, službenog naziva PROJEKT IZVEDENOG STANJA od strane ovlaštenog inženjera elektrotehnike za sve radove obuhvaćene troškovnikom, uključujući izradu nacrta koji ne postoje sa premjeravanjem u mjerilu, sve u tri primjerka te na zaštićenom CD-u, te ulaganje jednopolnih shema u razdjelnice sa označavanjem elemenata. Isti mora biti odobren od glavnog projektanta elektrotehničkih instalacija i služi kao dokumentacija za tehnički pregled. </t>
  </si>
  <si>
    <t>15.2.</t>
  </si>
  <si>
    <t>Ispitivanje električne instalacije i izrada ispitnih protokola od ovlaštene institucije za sve radove na "BOĆARSKI DOM DUBRAVKA" a prema projektu.</t>
  </si>
  <si>
    <t>●  otpor izolacije instaliranih vodova</t>
  </si>
  <si>
    <t>●  zaštite od indirektnog napona dodira</t>
  </si>
  <si>
    <t>● mjerenje otpora petlje</t>
  </si>
  <si>
    <t>● sustav za zaštitu od udara munje</t>
  </si>
  <si>
    <t>● inteziteta osvjetljenja</t>
  </si>
  <si>
    <t>● funkcionalna ispitivanja</t>
  </si>
  <si>
    <t>● neprekinutosti PE vodiča</t>
  </si>
  <si>
    <t>● ispitivanje ZUDS</t>
  </si>
  <si>
    <t>● svih mjera za izjednačenje potencijala</t>
  </si>
  <si>
    <t>● vizualni pregled i ispitivanje gromobranske zaštite i unutarnje LPS zaštite</t>
  </si>
  <si>
    <t>15.3.</t>
  </si>
  <si>
    <t>Ispitivanje ispravnosti i funkcionalnosti ugrađene opreme, kabela i strujnih krugova s izdavanjem ispitnog protokola</t>
  </si>
  <si>
    <t>15.4.</t>
  </si>
  <si>
    <t>Uređenje i vođenje gradilišta sa provedbom mjera zaštite na radu u skladu sa Planom izvođenja radova te Zakonom i Propisima iz područja zaštite na radu.</t>
  </si>
  <si>
    <t>15.5.</t>
  </si>
  <si>
    <t>Mjerenje i izdavanje certifikata o izvršenom mjerenju kvalitete instaliranih F/FTP veza
● sukladnost izmjerenih vrijednosti sa vrijednostima prema normi EN 50173-1 za Cat.6 "Class E"
● rezultate dostaviti u elektroničkom obliku sortiranim po telekomunikacijskim područjima, s odgovarajućim oznakama</t>
  </si>
  <si>
    <t>DOKUMENTACIJA I ISPITIVANJE UKUPNO:</t>
  </si>
  <si>
    <t>TROŠKOVNIK - ELEKTROINSTALACIJE i VATRODOJAVA</t>
  </si>
  <si>
    <t>Izrada, dobava, montaža, tehnička ispitivanja i puštanje u pogon električnog dizala na užad.Vrsta dizala: osobno Pogonsko postrojenje: sinkroni električni bezreduktorski sinkroni motor s permanentnim magnetima” ) snage minimalne 5,1 kW Minimalna nosivost: 800 kg ili 10 osoba. Maksimalna Brzina: 1,1 m/s frekvencijski regulirana. Maksimalna Visina dizanja: 9 m Broj stanica/ulaza: 4 - ulazi s dvije strane. Vrsta upravljanja: mikroprocesorsko, duplex – sabirno, požarni režim rada. Signalizacija na glavnoj postaji: KSI/KSH280, optički signal potvrde prijema poziva, digitalni optički pokazivač položaja kabine i strelice smjera daljnje vožnje, zvučni signal dolaska kabine u stanicu. Signalizacija na ostaloj postaji: KSI/KSH280, optički signal potvrde prijema poziva digitalni optički pokazivač položaja kabine i strelice smjera daljnje vožnje, zvučni signal dolaska kabine u stanicu Signalizacija u kabini: KSC280</t>
  </si>
  <si>
    <t>optički signal potvrde prijema naredbe, digitalni optički pokazivač položaja kabine i strelice smjera daljnje vožnje, govorna veza, zvučni signal preopterećenja kabine, zvučni signal “alarm”, dvosmjerna komunikacija sa spasilačkom službom (telealarm – analogna telefonska linija) Instalacija: za unutarnji/suhi prostor. Minimalan Napon pogonskog el. motora: 3 x 400 / 230 V , 50 Hz, Minimalan Napon upravljanja: 24 V Vozno okno: - minimalna izvedba: armirano betonsko - širina: 1800 mm - dubina: 1970 mm - dubina jame: 1910 mm - nadvišenje: 2880 mm Vrata voznog okna: - vrsta: dvokrilna automatska teleskopska - širina: B = 900 mm - visina: H = 2100 mm - materijal: čelični lim - završna obrada: nehrđajući čelični lim - vatrootpornost: EI90 prema HRN EN 81-58 ili jednakovrijednim Kabina dizala: - širina: 1200 mm - dubina: 1500 mm - visina: 2200 mm - izvedba: čelična konstrukcija - završna obrada:- stranice : brušeni nehrđajući čelični lim - prednja stijena: brušeni nehrđajući čelični lim -</t>
  </si>
  <si>
    <t xml:space="preserve">stražnja stijena: brušeni nehrđajući čelični lim strop : brušeni nehrđajući čelični lim - pod : lokalno – izvodi Naručitelj - oprema: rukohvat, ogledalo, ventilator - rasvjeta: fluorescentna ili LED diode - nužna rasvjeta: iz nezavisnog izvora - okvir kabine: za ovjes 2:1, nosivost dizala 800 kg i brzinu vožnje 1,0 m/s - zahvatna naprava: s postupnim djelovanjem Vrata kabine: - vrsta: dvokrilna automatska teleskopska - širina: B = 900 mm - visina: H = 2100 mm - materijal: čelični lim - završna obrada: nehrđajući čelični lim - osiguranje: svjetlosna zavjesa Okvir kabine: komplet za dizalo na užad Ovjes kabine: 2:1 Protuuteg: čelična konstrukcija s elementima za ispunu Vodilice kabine: svijetlo vučeni “ T “ profil T89/B Vodilice protuutega: “ HT “ profil HT60 Konzole i pribor za učvršćenje vodilica kabine i protuutega: specijalna izvedba za prihvat horizontalnih sila Smještaj strojarnice dizala: dizalo bez strojarnice Smještaj pogonskog stroja: na vodilici u vrhu voznog okna Čelična užad: 5 užadi promjera 8 mm Grupa upravljanja za duplex – sabirno upravljanje, požarni režim rada. </t>
  </si>
  <si>
    <t>VERTIKALNI TRANSPORT UKUPNO:</t>
  </si>
  <si>
    <t xml:space="preserve">BOĆARSKI DOM " Dubravka" </t>
  </si>
  <si>
    <t>17/2019</t>
  </si>
  <si>
    <t>TROŠKOVNIK RADOVA NA BOĆARSKOM DOMU</t>
  </si>
  <si>
    <t>Ante Stojan dipl.ing.arh.</t>
  </si>
  <si>
    <t>DUBROVNIK, Rujan 2025.</t>
  </si>
  <si>
    <t>OPĆINA KONAVLE, Trumbićev put 25, 20210 Cavtat, HR</t>
  </si>
  <si>
    <t>OIB:   24482197680</t>
  </si>
  <si>
    <t>06 2021</t>
  </si>
  <si>
    <t xml:space="preserve">1. TROŠKOVNIK SVIH RADOVA - REKAPITULACIJA </t>
  </si>
  <si>
    <t>ELEKTROINSTALACIJE I VATRODOJAVA</t>
  </si>
  <si>
    <t>VIO</t>
  </si>
  <si>
    <t>ARHITEKTURA + GOR</t>
  </si>
  <si>
    <t xml:space="preserve">SVEUKUPNO </t>
  </si>
  <si>
    <t>SVEUKUPNO</t>
  </si>
  <si>
    <t xml:space="preserve">                        ELEKTROISNSTALACIJE I VATRODOJAVA SVEUKUPNO</t>
  </si>
  <si>
    <r>
      <rPr>
        <b/>
        <sz val="8"/>
        <color theme="1"/>
        <rFont val="Calibri"/>
        <family val="2"/>
        <scheme val="minor"/>
      </rPr>
      <t>k.č.  1236/3 k.o. Dubravka</t>
    </r>
    <r>
      <rPr>
        <sz val="8"/>
        <color theme="1"/>
        <rFont val="Calibri"/>
        <family val="2"/>
        <scheme val="minor"/>
      </rPr>
      <t xml:space="preserve">       ,koju čine  k.č. 1236/3,  dio 1235/2,  2150/8,  1236/2  i  1202/3  K.O. DUBRAVKA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</si>
</sst>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8" formatCode="#,##0.00\ &quot;€&quot;;[Red]\-#,##0.00\ &quot;€&quot;"/>
    <numFmt numFmtId="43" formatCode="_-* #,##0.00_-;\-* #,##0.00_-;_-* &quot;-&quot;??_-;_-@_-"/>
    <numFmt numFmtId="164" formatCode="_-* #,##0.00\ &quot;kn&quot;_-;\-* #,##0.00\ &quot;kn&quot;_-;_-* &quot;-&quot;??\ &quot;kn&quot;_-;_-@_-"/>
    <numFmt numFmtId="165" formatCode="&quot;$&quot;#,##0_);\(&quot;$&quot;#,##0\)"/>
    <numFmt numFmtId="166" formatCode="_(&quot;$&quot;* #,##0.00_);_(&quot;$&quot;* \(#,##0.00\);_(&quot;$&quot;* &quot;-&quot;??_);_(@_)"/>
    <numFmt numFmtId="167" formatCode="_-[$€-2]\ * #,##0.00_-;\-[$€-2]\ * #,##0.00_-;_-[$€-2]\ * &quot;-&quot;??_-;_-@_-"/>
    <numFmt numFmtId="168" formatCode="_-* #,##0.00\ [$€-1]_-;\-* #,##0.00\ [$€-1]_-;_-* &quot;-&quot;??\ [$€-1]_-;_-@_-"/>
    <numFmt numFmtId="169" formatCode="General&quot;.&quot;"/>
    <numFmt numFmtId="170" formatCode="#,##0.00\ [$EUR];[Red]#,##0.00\ [$EUR]"/>
    <numFmt numFmtId="171" formatCode="_-* #,##0.00\ [$kn-41A]_-;\-* #,##0.00\ [$kn-41A]_-;_-* &quot;-&quot;??\ [$kn-41A]_-;_-@_-"/>
    <numFmt numFmtId="172" formatCode="#,##0.00\ &quot;kn&quot;"/>
    <numFmt numFmtId="173" formatCode="_-* #,##0.00\ _k_n_-;\-* #,##0.00\ _k_n_-;_-* &quot;-&quot;??\ _k_n_-;_-@_-"/>
    <numFmt numFmtId="174" formatCode="#,##0.00\ [$kn-41A]"/>
    <numFmt numFmtId="175" formatCode="0\."/>
    <numFmt numFmtId="176" formatCode="#,##0.00\ [$€-1]"/>
    <numFmt numFmtId="177" formatCode="_-* #,##0.00\ _k_n_-;\-* #,##0.00\ _k_n_-;_-* \-??\ _k_n_-;_-@_-"/>
    <numFmt numFmtId="178" formatCode="_-* #,##0.00\ [$€-41A]_-;\-* #,##0.00\ [$€-41A]_-;_-* &quot;-&quot;??\ [$€-41A]_-;_-@_-"/>
    <numFmt numFmtId="179" formatCode="_-* #,##0\ _k_n_-;\-* #,##0\ _k_n_-;_-* &quot;-&quot;\ _k_n_-;_-@_-"/>
    <numFmt numFmtId="180" formatCode="_(&quot;kn&quot;\ * #,##0.00_);_(&quot;kn&quot;\ * \(#,##0.00\);_(&quot;kn&quot;\ * &quot;-&quot;??_);_(@_)"/>
    <numFmt numFmtId="181" formatCode="#,##0.00&quot;      &quot;;\-#,##0.00&quot;      &quot;;&quot; -&quot;#&quot;      &quot;;@\ "/>
    <numFmt numFmtId="182" formatCode="[$-41A]General"/>
    <numFmt numFmtId="183" formatCode="_-* #,##0.00\ _K_n_-;\-* #,##0.00\ _K_n_-;_-* &quot;-&quot;??\ _K_n_-;_-@_-"/>
    <numFmt numFmtId="184" formatCode="_(* #,##0.00_);_(* \(#,##0.00\);_(* \-??_);_(@_)"/>
    <numFmt numFmtId="185" formatCode="#,##0;\-#,##0;&quot;-&quot;"/>
    <numFmt numFmtId="186" formatCode="#,##0.00;\-#,##0.00;&quot;-&quot;"/>
    <numFmt numFmtId="187" formatCode="#,##0%;\-#,##0%;&quot;- &quot;"/>
    <numFmt numFmtId="188" formatCode="#,##0.0%;\-#,##0.0%;&quot;- &quot;"/>
    <numFmt numFmtId="189" formatCode="#,##0.00%;\-#,##0.00%;&quot;- &quot;"/>
    <numFmt numFmtId="190" formatCode="#,##0.0;\-#,##0.0;&quot;-&quot;"/>
    <numFmt numFmtId="191" formatCode="[$EUR]\ #,##0.00"/>
    <numFmt numFmtId="192" formatCode="#,##0.000;\-#,##0.000;&quot;&quot;"/>
    <numFmt numFmtId="193" formatCode="_-* #,##0_-;\-* #,##0_-;_-* \-_-;_-@_-"/>
    <numFmt numFmtId="194" formatCode="_-* #,##0.00_-;\-* #,##0.00_-;_-* \-??_-;_-@_-"/>
    <numFmt numFmtId="195" formatCode="_([$€]* #,##0.00_);_([$€]* \(#,##0.00\);_([$€]* \-??_);_(@_)"/>
    <numFmt numFmtId="196" formatCode="_ [$€]\ * #,##0.00_ ;_ [$€]\ * \-#,##0.00_ ;_ [$€]\ * &quot;-&quot;??_ ;_ @_ "/>
    <numFmt numFmtId="197" formatCode="&quot;$&quot;#,##0;[Red]\-&quot;$&quot;#,##0"/>
    <numFmt numFmtId="198" formatCode="&quot;$&quot;#,##0.00;[Red]\-&quot;$&quot;#,##0.00"/>
    <numFmt numFmtId="199" formatCode="[Red]0%;[Red]\(0%\)"/>
    <numFmt numFmtId="200" formatCode="0%;\(0%\)"/>
    <numFmt numFmtId="201" formatCode="\ \ @"/>
    <numFmt numFmtId="202" formatCode="\ \ \ \ @"/>
    <numFmt numFmtId="203" formatCode="_-* #,##0\ _$_-;\-* #,##0\ _$_-;_-* &quot;-&quot;\ _$_-;_-@_-"/>
    <numFmt numFmtId="204" formatCode="_-&quot;ATS &quot;* #,##0_-;&quot;-ATS &quot;* #,##0_-;_-&quot;ATS &quot;* \-_-;_-@_-"/>
    <numFmt numFmtId="205" formatCode="_-&quot;ATS &quot;* #,##0.00_-;&quot;-ATS &quot;* #,##0.00_-;_-&quot;ATS &quot;* \-??_-;_-@_-"/>
    <numFmt numFmtId="206" formatCode="_-&quot;kn&quot;\ * #,##0.00_-;\-&quot;kn&quot;\ * #,##0.00_-;_-&quot;kn&quot;\ * &quot;-&quot;??_-;_-@_-"/>
    <numFmt numFmtId="207" formatCode="_-* #,##0.00\ [$€-1]_-;\-* #,##0.00\ [$€-1]_-;_-* &quot;-&quot;??\ [$€-1]_-"/>
    <numFmt numFmtId="208" formatCode="#,##0.00;[Red]#,##0.00"/>
    <numFmt numFmtId="209" formatCode="#,##0.00\ &quot;kn&quot;;[Red]#,##0.00\ &quot;kn&quot;"/>
    <numFmt numFmtId="210" formatCode="0."/>
    <numFmt numFmtId="211" formatCode="&quot;- &quot;0"/>
  </numFmts>
  <fonts count="215">
    <font>
      <sz val="11"/>
      <color rgb="FF000000"/>
      <name val="Calibri"/>
      <family val="2"/>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000000"/>
      <name val="Calibri"/>
      <family val="2"/>
    </font>
    <font>
      <sz val="11"/>
      <color rgb="FF000000"/>
      <name val="Calibri"/>
      <family val="2"/>
      <charset val="204"/>
    </font>
    <font>
      <sz val="11"/>
      <color theme="1" tint="0.34998626667073579"/>
      <name val="Calibri"/>
      <family val="2"/>
      <scheme val="minor"/>
    </font>
    <font>
      <b/>
      <sz val="11"/>
      <color theme="1"/>
      <name val="Calibri"/>
      <family val="2"/>
      <scheme val="minor"/>
    </font>
    <font>
      <sz val="11"/>
      <color rgb="FF000000"/>
      <name val="Calibri"/>
      <family val="2"/>
      <scheme val="minor"/>
    </font>
    <font>
      <b/>
      <sz val="14"/>
      <color theme="4" tint="-0.499984740745262"/>
      <name val="Calibri"/>
      <family val="2"/>
      <scheme val="minor"/>
    </font>
    <font>
      <sz val="11"/>
      <color theme="1"/>
      <name val="Calibri"/>
      <family val="2"/>
      <scheme val="minor"/>
    </font>
    <font>
      <b/>
      <sz val="11"/>
      <name val="Calibri"/>
      <family val="2"/>
      <scheme val="minor"/>
    </font>
    <font>
      <b/>
      <sz val="11"/>
      <color rgb="FF000000"/>
      <name val="Calibri"/>
      <family val="2"/>
      <scheme val="minor"/>
    </font>
    <font>
      <sz val="9"/>
      <color rgb="FF7F7F7F"/>
      <name val="Calibri"/>
      <family val="2"/>
      <scheme val="minor"/>
    </font>
    <font>
      <b/>
      <sz val="10"/>
      <name val="Calibri"/>
      <family val="2"/>
      <scheme val="minor"/>
    </font>
    <font>
      <sz val="11"/>
      <name val="Calibri"/>
      <family val="2"/>
      <scheme val="minor"/>
    </font>
    <font>
      <sz val="10"/>
      <name val="Calibri"/>
      <family val="2"/>
      <scheme val="minor"/>
    </font>
    <font>
      <i/>
      <sz val="10"/>
      <name val="Calibri"/>
      <family val="2"/>
      <scheme val="minor"/>
    </font>
    <font>
      <vertAlign val="superscript"/>
      <sz val="10"/>
      <name val="Calibri"/>
      <family val="2"/>
    </font>
    <font>
      <sz val="10"/>
      <name val="Calibri"/>
      <family val="2"/>
    </font>
    <font>
      <sz val="10"/>
      <name val="Arial"/>
      <family val="2"/>
      <charset val="238"/>
    </font>
    <font>
      <b/>
      <sz val="10"/>
      <name val="Calibri"/>
      <family val="2"/>
      <charset val="238"/>
      <scheme val="minor"/>
    </font>
    <font>
      <sz val="11"/>
      <name val="Calibri"/>
      <family val="2"/>
      <charset val="238"/>
      <scheme val="minor"/>
    </font>
    <font>
      <sz val="10"/>
      <name val="Calibri"/>
      <family val="2"/>
      <charset val="238"/>
      <scheme val="minor"/>
    </font>
    <font>
      <sz val="10"/>
      <name val="Arial"/>
      <family val="2"/>
    </font>
    <font>
      <b/>
      <sz val="10"/>
      <name val="Calibri"/>
      <family val="2"/>
    </font>
    <font>
      <sz val="10"/>
      <name val="Calibri"/>
      <family val="2"/>
      <charset val="238"/>
    </font>
    <font>
      <vertAlign val="superscript"/>
      <sz val="10"/>
      <name val="Calibri"/>
      <family val="2"/>
      <scheme val="minor"/>
    </font>
    <font>
      <b/>
      <sz val="9"/>
      <name val="Arial"/>
      <family val="2"/>
      <charset val="238"/>
    </font>
    <font>
      <sz val="9"/>
      <name val="Arial"/>
      <family val="2"/>
      <charset val="238"/>
    </font>
    <font>
      <sz val="10"/>
      <name val="Arial CE"/>
      <charset val="238"/>
    </font>
    <font>
      <b/>
      <sz val="11"/>
      <color indexed="8"/>
      <name val="Calibri"/>
      <family val="2"/>
      <scheme val="minor"/>
    </font>
    <font>
      <sz val="11"/>
      <color indexed="8"/>
      <name val="Calibri"/>
      <family val="2"/>
      <scheme val="minor"/>
    </font>
    <font>
      <sz val="11"/>
      <name val="Arial"/>
      <family val="2"/>
      <charset val="238"/>
    </font>
    <font>
      <b/>
      <sz val="10"/>
      <name val="Arial"/>
      <family val="2"/>
      <charset val="238"/>
    </font>
    <font>
      <sz val="10"/>
      <name val="Helv"/>
    </font>
    <font>
      <sz val="10"/>
      <name val="Helv"/>
      <family val="2"/>
    </font>
    <font>
      <sz val="11"/>
      <name val="Arial"/>
      <family val="2"/>
    </font>
    <font>
      <sz val="10"/>
      <color theme="1"/>
      <name val="Arial"/>
      <family val="2"/>
      <charset val="238"/>
    </font>
    <font>
      <sz val="10"/>
      <color indexed="8"/>
      <name val="Arial"/>
      <family val="2"/>
      <charset val="238"/>
    </font>
    <font>
      <sz val="10"/>
      <name val="CRO_Swiss-Normal"/>
    </font>
    <font>
      <sz val="10"/>
      <name val="Arial"/>
      <family val="2"/>
    </font>
    <font>
      <sz val="8.9"/>
      <name val="Calibri"/>
      <family val="2"/>
    </font>
    <font>
      <sz val="9"/>
      <color rgb="FF000000"/>
      <name val="Calibri"/>
      <family val="2"/>
    </font>
    <font>
      <b/>
      <sz val="9"/>
      <color rgb="FF000000"/>
      <name val="Calibri"/>
      <family val="2"/>
    </font>
    <font>
      <b/>
      <sz val="11"/>
      <color rgb="FF000000"/>
      <name val="Calibri"/>
      <family val="2"/>
      <charset val="1"/>
    </font>
    <font>
      <sz val="11"/>
      <color rgb="FF000000"/>
      <name val="Calibri"/>
      <family val="2"/>
      <charset val="1"/>
    </font>
    <font>
      <sz val="9"/>
      <name val="Calibri"/>
      <family val="2"/>
    </font>
    <font>
      <sz val="11"/>
      <color indexed="8"/>
      <name val="Calibri"/>
      <family val="2"/>
      <charset val="238"/>
    </font>
    <font>
      <sz val="10"/>
      <name val="Arial"/>
      <family val="2"/>
      <charset val="204"/>
    </font>
    <font>
      <sz val="11"/>
      <color indexed="8"/>
      <name val="Arial"/>
      <family val="2"/>
    </font>
    <font>
      <sz val="10"/>
      <color indexed="8"/>
      <name val="Arial"/>
      <family val="2"/>
    </font>
    <font>
      <sz val="9"/>
      <name val="Calibri"/>
      <family val="2"/>
      <scheme val="minor"/>
    </font>
    <font>
      <sz val="11"/>
      <color indexed="9"/>
      <name val="Calibri"/>
      <family val="2"/>
    </font>
    <font>
      <sz val="18"/>
      <color theme="3"/>
      <name val="Cambria"/>
      <family val="2"/>
      <charset val="238"/>
      <scheme val="major"/>
    </font>
    <font>
      <sz val="10"/>
      <name val="Times New Roman"/>
      <family val="1"/>
      <charset val="238"/>
    </font>
    <font>
      <sz val="10"/>
      <color indexed="10"/>
      <name val="Arial"/>
      <family val="2"/>
      <charset val="238"/>
    </font>
    <font>
      <b/>
      <sz val="10"/>
      <color indexed="8"/>
      <name val="Arial"/>
      <family val="2"/>
      <charset val="238"/>
    </font>
    <font>
      <sz val="10"/>
      <color indexed="10"/>
      <name val="Arial"/>
      <family val="2"/>
    </font>
    <font>
      <sz val="10"/>
      <name val="Arial CE"/>
      <family val="2"/>
      <charset val="238"/>
    </font>
    <font>
      <sz val="10"/>
      <name val="AvantArt_PP"/>
      <charset val="238"/>
    </font>
    <font>
      <sz val="12"/>
      <name val="Arial"/>
      <family val="2"/>
    </font>
    <font>
      <b/>
      <sz val="11"/>
      <color indexed="8"/>
      <name val="Calibri"/>
      <family val="2"/>
    </font>
    <font>
      <b/>
      <sz val="18"/>
      <color indexed="56"/>
      <name val="Cambria"/>
      <family val="2"/>
      <charset val="238"/>
    </font>
    <font>
      <sz val="11"/>
      <color indexed="17"/>
      <name val="Calibri"/>
      <family val="2"/>
      <charset val="238"/>
    </font>
    <font>
      <b/>
      <sz val="11"/>
      <color indexed="63"/>
      <name val="Calibri"/>
      <family val="2"/>
      <charset val="238"/>
    </font>
    <font>
      <sz val="11"/>
      <color indexed="10"/>
      <name val="Calibri"/>
      <family val="2"/>
      <charset val="238"/>
    </font>
    <font>
      <sz val="12"/>
      <name val="Arial"/>
      <family val="2"/>
      <charset val="238"/>
    </font>
    <font>
      <sz val="10"/>
      <name val="Times New Roman CE"/>
      <family val="1"/>
      <charset val="238"/>
    </font>
    <font>
      <sz val="12"/>
      <name val="Times New Roman CE"/>
      <family val="1"/>
      <charset val="238"/>
    </font>
    <font>
      <sz val="10"/>
      <color indexed="8"/>
      <name val="Arial CE"/>
      <charset val="238"/>
    </font>
    <font>
      <sz val="11"/>
      <color indexed="8"/>
      <name val="Calibri"/>
      <family val="2"/>
    </font>
    <font>
      <sz val="11"/>
      <name val="Times New Roman"/>
      <family val="1"/>
      <charset val="238"/>
    </font>
    <font>
      <b/>
      <sz val="11"/>
      <color indexed="63"/>
      <name val="Calibri"/>
      <family val="2"/>
    </font>
    <font>
      <b/>
      <sz val="11"/>
      <color indexed="52"/>
      <name val="Calibri"/>
      <family val="2"/>
    </font>
    <font>
      <sz val="11"/>
      <color indexed="62"/>
      <name val="Calibri"/>
      <family val="2"/>
    </font>
    <font>
      <i/>
      <sz val="11"/>
      <color indexed="23"/>
      <name val="Calibri"/>
      <family val="2"/>
    </font>
    <font>
      <sz val="11"/>
      <color indexed="17"/>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2"/>
      <color indexed="8"/>
      <name val="Calibri"/>
      <family val="2"/>
      <charset val="238"/>
    </font>
    <font>
      <sz val="11"/>
      <color indexed="9"/>
      <name val="Calibri"/>
      <family val="2"/>
      <charset val="238"/>
    </font>
    <font>
      <u/>
      <sz val="10"/>
      <color indexed="12"/>
      <name val="Arial"/>
      <family val="2"/>
      <charset val="238"/>
    </font>
    <font>
      <b/>
      <sz val="11"/>
      <color indexed="52"/>
      <name val="Calibri"/>
      <family val="2"/>
      <charset val="238"/>
    </font>
    <font>
      <sz val="11"/>
      <color indexed="20"/>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sz val="10"/>
      <name val="AvantGarde Md BT"/>
      <family val="2"/>
      <charset val="238"/>
    </font>
    <font>
      <sz val="11"/>
      <name val="Times New Roman CE"/>
      <charset val="238"/>
    </font>
    <font>
      <sz val="11"/>
      <name val="7_Futura"/>
    </font>
    <font>
      <sz val="10"/>
      <name val="Helv"/>
      <charset val="204"/>
    </font>
    <font>
      <sz val="10"/>
      <color indexed="9"/>
      <name val="Arial"/>
      <family val="2"/>
      <charset val="238"/>
    </font>
    <font>
      <sz val="10"/>
      <color indexed="22"/>
      <name val="Arial"/>
      <family val="2"/>
      <charset val="238"/>
    </font>
    <font>
      <sz val="10"/>
      <color indexed="8"/>
      <name val="Sans"/>
    </font>
    <font>
      <sz val="12"/>
      <name val="Tms Rmn"/>
    </font>
    <font>
      <sz val="10"/>
      <color indexed="20"/>
      <name val="Arial"/>
      <family val="2"/>
      <charset val="238"/>
    </font>
    <font>
      <b/>
      <sz val="11"/>
      <color indexed="60"/>
      <name val="Calibri"/>
      <family val="2"/>
    </font>
    <font>
      <b/>
      <sz val="10"/>
      <name val="MS Sans Serif"/>
      <family val="2"/>
      <charset val="238"/>
    </font>
    <font>
      <b/>
      <sz val="10"/>
      <color indexed="52"/>
      <name val="Arial"/>
      <family val="2"/>
      <charset val="238"/>
    </font>
    <font>
      <b/>
      <sz val="10"/>
      <color indexed="22"/>
      <name val="Arial"/>
      <family val="2"/>
      <charset val="238"/>
    </font>
    <font>
      <sz val="10"/>
      <name val="Mangal"/>
      <family val="2"/>
      <charset val="238"/>
    </font>
    <font>
      <sz val="10"/>
      <color indexed="0"/>
      <name val="MS Sans Serif"/>
      <family val="2"/>
      <charset val="238"/>
    </font>
    <font>
      <sz val="10"/>
      <color indexed="12"/>
      <name val="Arial"/>
      <family val="2"/>
    </font>
    <font>
      <i/>
      <sz val="10"/>
      <color indexed="23"/>
      <name val="Arial"/>
      <family val="2"/>
      <charset val="238"/>
    </font>
    <font>
      <sz val="10"/>
      <color indexed="17"/>
      <name val="Arial"/>
      <family val="2"/>
      <charset val="238"/>
    </font>
    <font>
      <sz val="8"/>
      <name val="Arial"/>
      <family val="2"/>
    </font>
    <font>
      <b/>
      <sz val="12"/>
      <name val="Arial"/>
      <family val="2"/>
    </font>
    <font>
      <b/>
      <sz val="15"/>
      <color indexed="56"/>
      <name val="Arial"/>
      <family val="2"/>
      <charset val="238"/>
    </font>
    <font>
      <b/>
      <sz val="13"/>
      <color indexed="56"/>
      <name val="Arial"/>
      <family val="2"/>
      <charset val="238"/>
    </font>
    <font>
      <b/>
      <sz val="11"/>
      <color indexed="56"/>
      <name val="Arial"/>
      <family val="2"/>
      <charset val="238"/>
    </font>
    <font>
      <sz val="10"/>
      <color indexed="62"/>
      <name val="Arial"/>
      <family val="2"/>
      <charset val="238"/>
    </font>
    <font>
      <b/>
      <sz val="10"/>
      <color indexed="63"/>
      <name val="Arial"/>
      <family val="2"/>
      <charset val="238"/>
    </font>
    <font>
      <sz val="10"/>
      <name val="Futura Bk L2"/>
      <family val="2"/>
      <charset val="238"/>
    </font>
    <font>
      <sz val="10"/>
      <color indexed="14"/>
      <name val="Arial"/>
      <family val="2"/>
    </font>
    <font>
      <sz val="10"/>
      <color indexed="52"/>
      <name val="Arial"/>
      <family val="2"/>
      <charset val="238"/>
    </font>
    <font>
      <sz val="14"/>
      <name val="Futura Bk L2"/>
      <family val="2"/>
      <charset val="238"/>
    </font>
    <font>
      <sz val="10"/>
      <color indexed="60"/>
      <name val="Arial"/>
      <family val="2"/>
      <charset val="238"/>
    </font>
    <font>
      <sz val="8"/>
      <name val="Arial Narrow"/>
      <family val="2"/>
      <charset val="238"/>
    </font>
    <font>
      <sz val="10"/>
      <name val="MS Sans Serif"/>
      <family val="2"/>
      <charset val="238"/>
    </font>
    <font>
      <sz val="10"/>
      <name val="ElegaGarmnd BT"/>
      <family val="1"/>
    </font>
    <font>
      <sz val="10"/>
      <name val="Myriad Pro"/>
      <family val="2"/>
    </font>
    <font>
      <sz val="11"/>
      <color indexed="8"/>
      <name val="Trebuchet MS"/>
      <family val="2"/>
      <charset val="238"/>
    </font>
    <font>
      <sz val="10"/>
      <color indexed="8"/>
      <name val="Vinci Sans"/>
      <family val="2"/>
      <charset val="238"/>
    </font>
    <font>
      <sz val="11"/>
      <name val="Arial CE"/>
      <charset val="238"/>
    </font>
    <font>
      <b/>
      <sz val="10"/>
      <color indexed="9"/>
      <name val="Arial"/>
      <family val="2"/>
      <charset val="238"/>
    </font>
    <font>
      <b/>
      <sz val="12"/>
      <name val="Futura Bk L2"/>
      <family val="2"/>
      <charset val="238"/>
    </font>
    <font>
      <b/>
      <sz val="18"/>
      <color indexed="62"/>
      <name val="Cambria"/>
      <family val="2"/>
      <charset val="238"/>
    </font>
    <font>
      <sz val="10"/>
      <color indexed="8"/>
      <name val="Arial CE"/>
      <family val="2"/>
      <charset val="238"/>
    </font>
    <font>
      <sz val="10"/>
      <name val="Helv"/>
      <charset val="238"/>
    </font>
    <font>
      <sz val="10"/>
      <name val="Tms Rmn"/>
      <charset val="238"/>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60"/>
      <name val="Calibri"/>
      <family val="2"/>
    </font>
    <font>
      <u/>
      <sz val="8"/>
      <color indexed="36"/>
      <name val="Arial"/>
      <family val="2"/>
      <charset val="238"/>
    </font>
    <font>
      <b/>
      <sz val="18"/>
      <color indexed="56"/>
      <name val="Cambria"/>
      <family val="1"/>
      <charset val="238"/>
    </font>
    <font>
      <sz val="11"/>
      <color rgb="FF006100"/>
      <name val="Calibri"/>
      <family val="2"/>
      <charset val="238"/>
    </font>
    <font>
      <sz val="11"/>
      <color rgb="FF000000"/>
      <name val="Calibri"/>
      <family val="2"/>
      <charset val="238"/>
    </font>
    <font>
      <u/>
      <sz val="10"/>
      <color theme="10"/>
      <name val="AvantGarde Md BT"/>
      <family val="2"/>
      <charset val="238"/>
    </font>
    <font>
      <b/>
      <sz val="11"/>
      <color rgb="FF3F3F3F"/>
      <name val="Calibri"/>
      <family val="2"/>
      <charset val="238"/>
    </font>
    <font>
      <b/>
      <sz val="11"/>
      <color rgb="FFFA7D00"/>
      <name val="Calibri"/>
      <family val="2"/>
      <charset val="238"/>
    </font>
    <font>
      <sz val="11"/>
      <color rgb="FF9C0006"/>
      <name val="Calibri"/>
      <family val="2"/>
      <charset val="238"/>
    </font>
    <font>
      <b/>
      <sz val="15"/>
      <color theme="3"/>
      <name val="Calibri"/>
      <family val="2"/>
      <charset val="238"/>
    </font>
    <font>
      <b/>
      <sz val="18"/>
      <color theme="3"/>
      <name val="Cambria"/>
      <family val="2"/>
      <charset val="238"/>
    </font>
    <font>
      <b/>
      <sz val="13"/>
      <color theme="3"/>
      <name val="Calibri"/>
      <family val="2"/>
      <charset val="238"/>
    </font>
    <font>
      <b/>
      <sz val="11"/>
      <color theme="3"/>
      <name val="Calibri"/>
      <family val="2"/>
      <charset val="238"/>
    </font>
    <font>
      <sz val="11"/>
      <color rgb="FF9C6500"/>
      <name val="Calibri"/>
      <family val="2"/>
      <charset val="238"/>
    </font>
    <font>
      <sz val="12"/>
      <color theme="1"/>
      <name val="Calibri"/>
      <family val="2"/>
      <charset val="238"/>
      <scheme val="minor"/>
    </font>
    <font>
      <sz val="11"/>
      <color rgb="FFFA7D00"/>
      <name val="Calibri"/>
      <family val="2"/>
      <charset val="238"/>
    </font>
    <font>
      <i/>
      <sz val="11"/>
      <color rgb="FF7F7F7F"/>
      <name val="Calibri"/>
      <family val="2"/>
      <charset val="238"/>
    </font>
    <font>
      <sz val="11"/>
      <color rgb="FF3F3F76"/>
      <name val="Calibri"/>
      <family val="2"/>
      <charset val="238"/>
    </font>
    <font>
      <sz val="9"/>
      <color rgb="FF000000"/>
      <name val="Arial"/>
      <family val="2"/>
      <charset val="238"/>
    </font>
    <font>
      <u/>
      <sz val="9"/>
      <name val="Arial"/>
      <family val="2"/>
      <charset val="238"/>
    </font>
    <font>
      <sz val="9"/>
      <color rgb="FFFF0000"/>
      <name val="Arial"/>
      <family val="2"/>
      <charset val="238"/>
    </font>
    <font>
      <sz val="11"/>
      <name val="Calibri"/>
      <family val="2"/>
    </font>
    <font>
      <sz val="10"/>
      <color rgb="FFFF0000"/>
      <name val="Calibri (Body)"/>
    </font>
    <font>
      <b/>
      <sz val="10"/>
      <color rgb="FFFF0000"/>
      <name val="Calibri"/>
      <family val="2"/>
      <scheme val="minor"/>
    </font>
    <font>
      <sz val="10"/>
      <color rgb="FFFF0000"/>
      <name val="Calibri"/>
      <family val="2"/>
      <scheme val="minor"/>
    </font>
    <font>
      <sz val="10"/>
      <color rgb="FFFF0000"/>
      <name val="Calibri"/>
      <family val="2"/>
      <charset val="238"/>
      <scheme val="minor"/>
    </font>
    <font>
      <sz val="10"/>
      <color rgb="FFFF0000"/>
      <name val="Calibri"/>
      <family val="2"/>
    </font>
    <font>
      <sz val="10"/>
      <color rgb="FF00B050"/>
      <name val="Calibri"/>
      <family val="2"/>
      <scheme val="minor"/>
    </font>
    <font>
      <sz val="10"/>
      <color rgb="FF00B050"/>
      <name val="Calibri (Body)"/>
    </font>
    <font>
      <b/>
      <sz val="10"/>
      <color rgb="FF00B050"/>
      <name val="Calibri"/>
      <family val="2"/>
      <scheme val="minor"/>
    </font>
    <font>
      <sz val="10"/>
      <color theme="9" tint="-0.249977111117893"/>
      <name val="Calibri"/>
      <family val="2"/>
      <scheme val="minor"/>
    </font>
    <font>
      <sz val="10"/>
      <color theme="6" tint="-0.249977111117893"/>
      <name val="Calibri"/>
      <family val="2"/>
      <scheme val="minor"/>
    </font>
    <font>
      <sz val="14.2"/>
      <color theme="6" tint="-0.249977111117893"/>
      <name val="Calibri"/>
      <family val="2"/>
    </font>
    <font>
      <b/>
      <sz val="10"/>
      <color theme="0" tint="-0.499984740745262"/>
      <name val="Calibri"/>
      <family val="2"/>
      <scheme val="minor"/>
    </font>
    <font>
      <sz val="10"/>
      <name val="Calibri (Body)"/>
      <charset val="238"/>
    </font>
    <font>
      <sz val="10"/>
      <name val="Calibri (Body)"/>
    </font>
    <font>
      <sz val="10"/>
      <color rgb="FF388600"/>
      <name val="Calibri"/>
      <family val="2"/>
      <scheme val="minor"/>
    </font>
    <font>
      <sz val="10"/>
      <color rgb="FF388600"/>
      <name val="Calibri (Body)"/>
      <charset val="238"/>
    </font>
    <font>
      <b/>
      <sz val="10"/>
      <color rgb="FFA66500"/>
      <name val="Calibri"/>
      <family val="2"/>
      <scheme val="minor"/>
    </font>
    <font>
      <sz val="8"/>
      <name val="Calibri"/>
      <family val="2"/>
      <scheme val="minor"/>
    </font>
    <font>
      <b/>
      <sz val="10"/>
      <color rgb="FFC00000"/>
      <name val="Calibri"/>
      <family val="2"/>
      <scheme val="minor"/>
    </font>
    <font>
      <sz val="10"/>
      <color theme="6" tint="-0.249977111117893"/>
      <name val="Calibri"/>
      <family val="2"/>
      <charset val="238"/>
      <scheme val="minor"/>
    </font>
    <font>
      <sz val="10"/>
      <color rgb="FF00B050"/>
      <name val="Calibri"/>
      <family val="2"/>
      <charset val="238"/>
      <scheme val="minor"/>
    </font>
    <font>
      <sz val="10"/>
      <color rgb="FF388600"/>
      <name val="Calibri"/>
      <family val="2"/>
    </font>
    <font>
      <b/>
      <sz val="10"/>
      <color rgb="FF388600"/>
      <name val="Calibri"/>
      <family val="2"/>
      <scheme val="minor"/>
    </font>
    <font>
      <sz val="10"/>
      <color rgb="FFC00000"/>
      <name val="Calibri"/>
      <family val="2"/>
      <scheme val="minor"/>
    </font>
    <font>
      <sz val="10"/>
      <color theme="5"/>
      <name val="Calibri"/>
      <family val="2"/>
      <scheme val="minor"/>
    </font>
    <font>
      <b/>
      <sz val="10"/>
      <color theme="5"/>
      <name val="Calibri"/>
      <family val="2"/>
      <scheme val="minor"/>
    </font>
    <font>
      <b/>
      <sz val="10"/>
      <name val="Calibri"/>
      <family val="2"/>
      <charset val="238"/>
    </font>
    <font>
      <sz val="10"/>
      <color rgb="FF388600"/>
      <name val="Arial"/>
      <family val="2"/>
    </font>
    <font>
      <b/>
      <sz val="10"/>
      <name val="Arial"/>
      <family val="2"/>
    </font>
    <font>
      <b/>
      <u val="singleAccounting"/>
      <sz val="11"/>
      <color rgb="FF000000"/>
      <name val="Calibri"/>
      <family val="2"/>
      <scheme val="minor"/>
    </font>
    <font>
      <sz val="10"/>
      <color rgb="FF388600"/>
      <name val="Calibri"/>
      <family val="2"/>
      <charset val="238"/>
      <scheme val="minor"/>
    </font>
    <font>
      <sz val="10"/>
      <color rgb="FFA66500"/>
      <name val="Calibri"/>
      <family val="2"/>
      <scheme val="minor"/>
    </font>
    <font>
      <sz val="10"/>
      <color rgb="FF30B21E"/>
      <name val="Calibri"/>
      <family val="2"/>
      <charset val="238"/>
      <scheme val="minor"/>
    </font>
    <font>
      <sz val="10"/>
      <color rgb="FF00AC00"/>
      <name val="Calibri"/>
      <family val="2"/>
      <charset val="238"/>
      <scheme val="minor"/>
    </font>
    <font>
      <sz val="10"/>
      <color rgb="FF00AC00"/>
      <name val="Calibri"/>
      <family val="2"/>
      <scheme val="minor"/>
    </font>
    <font>
      <sz val="10"/>
      <color theme="5" tint="-0.499984740745262"/>
      <name val="Calibri"/>
      <family val="2"/>
      <charset val="238"/>
      <scheme val="minor"/>
    </font>
    <font>
      <sz val="10"/>
      <color rgb="FFED0000"/>
      <name val="Calibri"/>
      <family val="2"/>
      <scheme val="minor"/>
    </font>
    <font>
      <sz val="11"/>
      <name val="Calibri"/>
      <family val="2"/>
      <charset val="238"/>
    </font>
    <font>
      <b/>
      <sz val="11"/>
      <name val="Calibri"/>
      <family val="2"/>
      <charset val="238"/>
    </font>
    <font>
      <i/>
      <sz val="11"/>
      <name val="Calibri"/>
      <family val="2"/>
      <scheme val="minor"/>
    </font>
    <font>
      <sz val="8"/>
      <color theme="1"/>
      <name val="Calibri"/>
      <family val="2"/>
      <scheme val="minor"/>
    </font>
    <font>
      <b/>
      <sz val="8"/>
      <color theme="1"/>
      <name val="Calibri"/>
      <family val="2"/>
      <scheme val="minor"/>
    </font>
    <font>
      <b/>
      <sz val="9"/>
      <name val="Calibri"/>
      <family val="2"/>
    </font>
  </fonts>
  <fills count="10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3D3D3"/>
      </patternFill>
    </fill>
    <fill>
      <patternFill patternType="solid">
        <fgColor indexed="22"/>
        <bgColor indexed="31"/>
      </patternFill>
    </fill>
    <fill>
      <patternFill patternType="solid">
        <fgColor theme="0" tint="-0.14999847407452621"/>
        <bgColor indexed="64"/>
      </patternFill>
    </fill>
    <fill>
      <patternFill patternType="solid">
        <fgColor rgb="FFFFFFCC"/>
      </patternFill>
    </fill>
    <fill>
      <patternFill patternType="solid">
        <fgColor theme="4" tint="0.59999389629810485"/>
        <bgColor indexed="65"/>
      </patternFill>
    </fill>
    <fill>
      <patternFill patternType="solid">
        <fgColor indexed="22"/>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patternFill>
    </fill>
    <fill>
      <patternFill patternType="solid">
        <fgColor indexed="29"/>
      </patternFill>
    </fill>
    <fill>
      <patternFill patternType="solid">
        <fgColor indexed="26"/>
      </patternFill>
    </fill>
    <fill>
      <patternFill patternType="solid">
        <fgColor indexed="47"/>
        <bgColor indexed="64"/>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62"/>
      </patternFill>
    </fill>
    <fill>
      <patternFill patternType="solid">
        <fgColor indexed="31"/>
        <bgColor indexed="31"/>
      </patternFill>
    </fill>
    <fill>
      <patternFill patternType="solid">
        <fgColor indexed="22"/>
        <bgColor indexed="22"/>
      </patternFill>
    </fill>
    <fill>
      <patternFill patternType="solid">
        <fgColor indexed="49"/>
        <bgColor indexed="49"/>
      </patternFill>
    </fill>
    <fill>
      <patternFill patternType="solid">
        <fgColor indexed="10"/>
      </patternFill>
    </fill>
    <fill>
      <patternFill patternType="solid">
        <fgColor indexed="47"/>
        <bgColor indexed="47"/>
      </patternFill>
    </fill>
    <fill>
      <patternFill patternType="solid">
        <fgColor indexed="29"/>
        <bgColor indexed="29"/>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27"/>
        <bgColor indexed="27"/>
      </patternFill>
    </fill>
    <fill>
      <patternFill patternType="solid">
        <fgColor indexed="44"/>
        <bgColor indexed="44"/>
      </patternFill>
    </fill>
    <fill>
      <patternFill patternType="solid">
        <fgColor indexed="53"/>
      </patternFill>
    </fill>
    <fill>
      <patternFill patternType="solid">
        <fgColor indexed="62"/>
        <bgColor indexed="48"/>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22"/>
      </patternFill>
    </fill>
    <fill>
      <patternFill patternType="solid">
        <fgColor indexed="26"/>
        <bgColor indexed="64"/>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26"/>
        <bgColor indexed="43"/>
      </patternFill>
    </fill>
    <fill>
      <patternFill patternType="solid">
        <fgColor indexed="27"/>
        <bgColor indexed="41"/>
      </patternFill>
    </fill>
    <fill>
      <patternFill patternType="solid">
        <fgColor indexed="55"/>
        <bgColor indexed="23"/>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59999389629810485"/>
        <bgColor indexed="64"/>
      </patternFill>
    </fill>
  </fills>
  <borders count="1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top style="dotted">
        <color indexed="64"/>
      </top>
      <bottom/>
      <diagonal/>
    </border>
    <border>
      <left style="medium">
        <color indexed="64"/>
      </left>
      <right/>
      <top/>
      <bottom/>
      <diagonal/>
    </border>
    <border>
      <left/>
      <right/>
      <top style="dotted">
        <color indexed="64"/>
      </top>
      <bottom style="dotted">
        <color indexed="64"/>
      </bottom>
      <diagonal/>
    </border>
    <border>
      <left/>
      <right/>
      <top style="dotted">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right style="dotted">
        <color indexed="64"/>
      </right>
      <top style="dotted">
        <color indexed="64"/>
      </top>
      <bottom/>
      <diagonal/>
    </border>
    <border>
      <left/>
      <right style="dotted">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top/>
      <bottom/>
      <diagonal/>
    </border>
    <border>
      <left/>
      <right/>
      <top/>
      <bottom style="dotted">
        <color indexed="64"/>
      </bottom>
      <diagonal/>
    </border>
    <border>
      <left style="medium">
        <color indexed="64"/>
      </left>
      <right style="dotted">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top style="dotted">
        <color indexed="64"/>
      </top>
      <bottom/>
      <diagonal/>
    </border>
    <border>
      <left style="dotted">
        <color indexed="64"/>
      </left>
      <right/>
      <top/>
      <bottom style="medium">
        <color indexed="64"/>
      </bottom>
      <diagonal/>
    </border>
    <border>
      <left style="dotted">
        <color indexed="64"/>
      </left>
      <right/>
      <top style="dotted">
        <color indexed="64"/>
      </top>
      <bottom style="medium">
        <color indexed="64"/>
      </bottom>
      <diagonal/>
    </border>
    <border>
      <left style="medium">
        <color indexed="64"/>
      </left>
      <right/>
      <top/>
      <bottom style="dotted">
        <color indexed="64"/>
      </bottom>
      <diagonal/>
    </border>
    <border>
      <left style="thin">
        <color indexed="8"/>
      </left>
      <right style="thin">
        <color indexed="8"/>
      </right>
      <top style="thin">
        <color indexed="8"/>
      </top>
      <bottom style="thin">
        <color indexed="8"/>
      </bottom>
      <diagonal/>
    </border>
    <border>
      <left style="dotted">
        <color indexed="64"/>
      </left>
      <right/>
      <top style="dotted">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64"/>
      </left>
      <right/>
      <top/>
      <bottom/>
      <diagonal/>
    </border>
    <border>
      <left/>
      <right/>
      <top style="hair">
        <color indexed="8"/>
      </top>
      <bottom style="hair">
        <color indexed="8"/>
      </bottom>
      <diagonal/>
    </border>
    <border>
      <left/>
      <right/>
      <top/>
      <bottom style="double">
        <color indexed="60"/>
      </bottom>
      <diagonal/>
    </border>
    <border>
      <left/>
      <right/>
      <top/>
      <bottom style="thick">
        <color theme="4" tint="0.49989318521683401"/>
      </bottom>
      <diagonal/>
    </border>
    <border>
      <left/>
      <right/>
      <top/>
      <bottom style="medium">
        <color indexed="30"/>
      </bottom>
      <diagonal/>
    </border>
    <border>
      <left style="dotted">
        <color indexed="64"/>
      </left>
      <right/>
      <top/>
      <bottom style="dotted">
        <color indexed="64"/>
      </bottom>
      <diagonal/>
    </border>
    <border>
      <left/>
      <right style="dotted">
        <color indexed="64"/>
      </right>
      <top style="dotted">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medium">
        <color indexed="64"/>
      </right>
      <top style="medium">
        <color indexed="64"/>
      </top>
      <bottom/>
      <diagonal/>
    </border>
    <border>
      <left style="dotted">
        <color indexed="64"/>
      </left>
      <right style="dashed">
        <color indexed="64"/>
      </right>
      <top style="dotted">
        <color indexed="64"/>
      </top>
      <bottom style="dotted">
        <color indexed="64"/>
      </bottom>
      <diagonal/>
    </border>
    <border>
      <left/>
      <right/>
      <top style="thin">
        <color indexed="64"/>
      </top>
      <bottom style="dashed">
        <color indexed="64"/>
      </bottom>
      <diagonal/>
    </border>
    <border>
      <left style="medium">
        <color indexed="64"/>
      </left>
      <right style="dotted">
        <color indexed="64"/>
      </right>
      <top style="dashed">
        <color indexed="64"/>
      </top>
      <bottom style="medium">
        <color indexed="64"/>
      </bottom>
      <diagonal/>
    </border>
    <border>
      <left/>
      <right/>
      <top style="dashed">
        <color indexed="64"/>
      </top>
      <bottom/>
      <diagonal/>
    </border>
    <border>
      <left/>
      <right style="dotted">
        <color indexed="64"/>
      </right>
      <top style="dashed">
        <color indexed="64"/>
      </top>
      <bottom style="dotted">
        <color indexed="64"/>
      </bottom>
      <diagonal/>
    </border>
    <border>
      <left/>
      <right/>
      <top/>
      <bottom style="dashed">
        <color indexed="64"/>
      </bottom>
      <diagonal/>
    </border>
    <border>
      <left style="dotted">
        <color indexed="64"/>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dotted">
        <color indexed="64"/>
      </bottom>
      <diagonal/>
    </border>
    <border>
      <left/>
      <right style="dotted">
        <color indexed="64"/>
      </right>
      <top style="medium">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dotted">
        <color indexed="64"/>
      </top>
      <bottom/>
      <diagonal/>
    </border>
    <border>
      <left style="dashed">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dotted">
        <color indexed="64"/>
      </right>
      <top style="dashed">
        <color indexed="64"/>
      </top>
      <bottom/>
      <diagonal/>
    </border>
    <border>
      <left/>
      <right style="dotted">
        <color indexed="64"/>
      </right>
      <top style="dashed">
        <color indexed="64"/>
      </top>
      <bottom/>
      <diagonal/>
    </border>
    <border>
      <left/>
      <right style="dashed">
        <color indexed="64"/>
      </right>
      <top/>
      <bottom style="dashed">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hair">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s>
  <cellStyleXfs count="2099">
    <xf numFmtId="0" fontId="0" fillId="0" borderId="0" applyBorder="0"/>
    <xf numFmtId="43" fontId="7" fillId="0" borderId="0" applyFont="0" applyFill="0" applyBorder="0" applyAlignment="0" applyProtection="0"/>
    <xf numFmtId="164" fontId="7" fillId="0" borderId="0" applyFont="0" applyFill="0" applyBorder="0" applyAlignment="0" applyProtection="0"/>
    <xf numFmtId="0" fontId="8" fillId="0" borderId="0"/>
    <xf numFmtId="0" fontId="6" fillId="0" borderId="0"/>
    <xf numFmtId="0" fontId="23" fillId="0" borderId="0"/>
    <xf numFmtId="170" fontId="23" fillId="0" borderId="0"/>
    <xf numFmtId="0" fontId="27" fillId="0" borderId="0"/>
    <xf numFmtId="170" fontId="27" fillId="0" borderId="0"/>
    <xf numFmtId="170" fontId="27" fillId="0" borderId="0"/>
    <xf numFmtId="0" fontId="27" fillId="0" borderId="0"/>
    <xf numFmtId="0" fontId="27" fillId="0" borderId="0"/>
    <xf numFmtId="0" fontId="23" fillId="0" borderId="0"/>
    <xf numFmtId="0" fontId="23" fillId="0" borderId="0"/>
    <xf numFmtId="0" fontId="23" fillId="0" borderId="0"/>
    <xf numFmtId="0" fontId="33" fillId="0" borderId="0"/>
    <xf numFmtId="0" fontId="23" fillId="0" borderId="0"/>
    <xf numFmtId="0" fontId="23" fillId="0" borderId="0"/>
    <xf numFmtId="0" fontId="13" fillId="0" borderId="0"/>
    <xf numFmtId="0" fontId="23" fillId="0" borderId="0"/>
    <xf numFmtId="0" fontId="23" fillId="0" borderId="0"/>
    <xf numFmtId="0" fontId="8" fillId="0" borderId="0"/>
    <xf numFmtId="0" fontId="23" fillId="0" borderId="0"/>
    <xf numFmtId="0" fontId="38" fillId="0" borderId="0"/>
    <xf numFmtId="0" fontId="39" fillId="0" borderId="0"/>
    <xf numFmtId="0" fontId="23" fillId="0" borderId="0"/>
    <xf numFmtId="173" fontId="23" fillId="0" borderId="0" applyFont="0" applyFill="0" applyBorder="0" applyAlignment="0" applyProtection="0"/>
    <xf numFmtId="173" fontId="23" fillId="0" borderId="0" applyFont="0" applyFill="0" applyBorder="0" applyAlignment="0" applyProtection="0"/>
    <xf numFmtId="0" fontId="5" fillId="0" borderId="0"/>
    <xf numFmtId="0" fontId="23" fillId="0" borderId="0"/>
    <xf numFmtId="0" fontId="23" fillId="0" borderId="0"/>
    <xf numFmtId="0" fontId="38" fillId="0" borderId="0"/>
    <xf numFmtId="0" fontId="41" fillId="0" borderId="0"/>
    <xf numFmtId="17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43" fillId="0" borderId="0"/>
    <xf numFmtId="0" fontId="44" fillId="0" borderId="0"/>
    <xf numFmtId="0" fontId="27" fillId="0" borderId="0"/>
    <xf numFmtId="4" fontId="36" fillId="0" borderId="0">
      <alignment horizontal="justify" vertical="justify"/>
    </xf>
    <xf numFmtId="4" fontId="40" fillId="0" borderId="0">
      <alignment horizontal="justify"/>
    </xf>
    <xf numFmtId="0" fontId="27" fillId="0" borderId="0"/>
    <xf numFmtId="0" fontId="23" fillId="0" borderId="0"/>
    <xf numFmtId="0" fontId="27" fillId="0" borderId="0"/>
    <xf numFmtId="0" fontId="4" fillId="0" borderId="0"/>
    <xf numFmtId="0" fontId="13" fillId="0" borderId="0"/>
    <xf numFmtId="43" fontId="13" fillId="0" borderId="0" applyFont="0" applyFill="0" applyBorder="0" applyAlignment="0" applyProtection="0"/>
    <xf numFmtId="0" fontId="3" fillId="0" borderId="0"/>
    <xf numFmtId="166" fontId="13" fillId="0" borderId="0" applyFont="0" applyFill="0" applyBorder="0" applyAlignment="0" applyProtection="0"/>
    <xf numFmtId="0" fontId="2" fillId="0" borderId="0"/>
    <xf numFmtId="0" fontId="51" fillId="0" borderId="0"/>
    <xf numFmtId="173" fontId="2" fillId="0" borderId="0" applyFont="0" applyFill="0" applyBorder="0" applyAlignment="0" applyProtection="0"/>
    <xf numFmtId="0" fontId="52" fillId="0" borderId="0"/>
    <xf numFmtId="0" fontId="51" fillId="0" borderId="0"/>
    <xf numFmtId="0" fontId="2" fillId="0" borderId="0"/>
    <xf numFmtId="0" fontId="23" fillId="0" borderId="0"/>
    <xf numFmtId="173" fontId="23" fillId="0" borderId="0" applyFont="0" applyFill="0" applyBorder="0" applyAlignment="0" applyProtection="0"/>
    <xf numFmtId="173" fontId="23" fillId="0" borderId="0" applyFont="0" applyFill="0" applyBorder="0" applyAlignment="0" applyProtection="0"/>
    <xf numFmtId="0" fontId="27" fillId="0" borderId="0"/>
    <xf numFmtId="0" fontId="23" fillId="0" borderId="0"/>
    <xf numFmtId="0" fontId="23" fillId="0" borderId="0"/>
    <xf numFmtId="0" fontId="63" fillId="0" borderId="0"/>
    <xf numFmtId="0" fontId="23" fillId="0" borderId="0"/>
    <xf numFmtId="0" fontId="23" fillId="0" borderId="0"/>
    <xf numFmtId="0" fontId="1" fillId="0" borderId="0"/>
    <xf numFmtId="0" fontId="23" fillId="0" borderId="0" applyNumberFormat="0" applyFont="0" applyFill="0" applyBorder="0" applyAlignment="0" applyProtection="0">
      <alignment vertical="top"/>
    </xf>
    <xf numFmtId="0" fontId="23" fillId="0" borderId="0"/>
    <xf numFmtId="0" fontId="23" fillId="0" borderId="0"/>
    <xf numFmtId="0" fontId="23" fillId="0" borderId="0"/>
    <xf numFmtId="0" fontId="144" fillId="0" borderId="0"/>
    <xf numFmtId="0" fontId="27" fillId="0" borderId="0"/>
    <xf numFmtId="0" fontId="23" fillId="0" borderId="0"/>
    <xf numFmtId="0" fontId="106" fillId="0" borderId="0"/>
    <xf numFmtId="0" fontId="106" fillId="0" borderId="0"/>
    <xf numFmtId="0" fontId="38" fillId="0" borderId="0"/>
    <xf numFmtId="0" fontId="38" fillId="0" borderId="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74" fillId="11" borderId="0" applyNumberFormat="0" applyBorder="0" applyAlignment="0" applyProtection="0"/>
    <xf numFmtId="0" fontId="74" fillId="17" borderId="0" applyNumberFormat="0" applyBorder="0" applyAlignment="0" applyProtection="0"/>
    <xf numFmtId="0" fontId="74" fillId="12"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9" borderId="0" applyNumberFormat="0" applyBorder="0" applyAlignment="0" applyProtection="0"/>
    <xf numFmtId="0" fontId="74" fillId="14" borderId="0" applyNumberFormat="0" applyBorder="0" applyAlignment="0" applyProtection="0"/>
    <xf numFmtId="0" fontId="74" fillId="20" borderId="0" applyNumberFormat="0" applyBorder="0" applyAlignment="0" applyProtection="0"/>
    <xf numFmtId="0" fontId="74" fillId="15" borderId="0" applyNumberFormat="0" applyBorder="0" applyAlignment="0" applyProtection="0"/>
    <xf numFmtId="0" fontId="74" fillId="21" borderId="0" applyNumberFormat="0" applyBorder="0" applyAlignment="0" applyProtection="0"/>
    <xf numFmtId="0" fontId="74" fillId="16" borderId="0" applyNumberFormat="0" applyBorder="0" applyAlignment="0" applyProtection="0"/>
    <xf numFmtId="0" fontId="74" fillId="22"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11"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11" borderId="0" applyNumberFormat="0" applyBorder="0" applyAlignment="0" applyProtection="0"/>
    <xf numFmtId="0" fontId="51" fillId="68"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69"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3"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3" borderId="0" applyNumberFormat="0" applyBorder="0" applyAlignment="0" applyProtection="0"/>
    <xf numFmtId="0" fontId="51" fillId="70"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4"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4" borderId="0" applyNumberFormat="0" applyBorder="0" applyAlignment="0" applyProtection="0"/>
    <xf numFmtId="0" fontId="51" fillId="71"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72"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6"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6" borderId="0" applyNumberFormat="0" applyBorder="0" applyAlignment="0" applyProtection="0"/>
    <xf numFmtId="0" fontId="51" fillId="7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7" borderId="0" applyNumberFormat="0" applyBorder="0" applyAlignment="0" applyProtection="0"/>
    <xf numFmtId="0" fontId="42" fillId="14" borderId="0" applyNumberFormat="0" applyBorder="0" applyAlignment="0" applyProtection="0"/>
    <xf numFmtId="0" fontId="42" fillId="23" borderId="0" applyNumberFormat="0" applyBorder="0" applyAlignment="0" applyProtection="0"/>
    <xf numFmtId="0" fontId="42" fillId="28"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7" borderId="0" applyNumberFormat="0" applyBorder="0" applyAlignment="0" applyProtection="0"/>
    <xf numFmtId="0" fontId="51" fillId="14" borderId="0" applyNumberFormat="0" applyBorder="0" applyAlignment="0" applyProtection="0"/>
    <xf numFmtId="0" fontId="51" fillId="23" borderId="0" applyNumberFormat="0" applyBorder="0" applyAlignment="0" applyProtection="0"/>
    <xf numFmtId="0" fontId="51" fillId="28"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74" fillId="23" borderId="0" applyNumberFormat="0" applyBorder="0" applyAlignment="0" applyProtection="0"/>
    <xf numFmtId="0" fontId="74" fillId="29" borderId="0" applyNumberFormat="0" applyBorder="0" applyAlignment="0" applyProtection="0"/>
    <xf numFmtId="0" fontId="74" fillId="24" borderId="0" applyNumberFormat="0" applyBorder="0" applyAlignment="0" applyProtection="0"/>
    <xf numFmtId="0" fontId="74" fillId="30" borderId="0" applyNumberFormat="0" applyBorder="0" applyAlignment="0" applyProtection="0"/>
    <xf numFmtId="0" fontId="74" fillId="27" borderId="0" applyNumberFormat="0" applyBorder="0" applyAlignment="0" applyProtection="0"/>
    <xf numFmtId="0" fontId="74" fillId="31" borderId="0" applyNumberFormat="0" applyBorder="0" applyAlignment="0" applyProtection="0"/>
    <xf numFmtId="0" fontId="74" fillId="14" borderId="0" applyNumberFormat="0" applyBorder="0" applyAlignment="0" applyProtection="0"/>
    <xf numFmtId="0" fontId="74" fillId="20" borderId="0" applyNumberFormat="0" applyBorder="0" applyAlignment="0" applyProtection="0"/>
    <xf numFmtId="0" fontId="74" fillId="23" borderId="0" applyNumberFormat="0" applyBorder="0" applyAlignment="0" applyProtection="0"/>
    <xf numFmtId="0" fontId="74" fillId="29" borderId="0" applyNumberFormat="0" applyBorder="0" applyAlignment="0" applyProtection="0"/>
    <xf numFmtId="0" fontId="74" fillId="28" borderId="0" applyNumberFormat="0" applyBorder="0" applyAlignment="0" applyProtection="0"/>
    <xf numFmtId="0" fontId="74" fillId="32" borderId="0" applyNumberFormat="0" applyBorder="0" applyAlignment="0" applyProtection="0"/>
    <xf numFmtId="0" fontId="51" fillId="23" borderId="0" applyNumberFormat="0" applyBorder="0" applyAlignment="0" applyProtection="0"/>
    <xf numFmtId="0" fontId="1" fillId="8" borderId="0" applyNumberFormat="0" applyBorder="0" applyAlignment="0" applyProtection="0"/>
    <xf numFmtId="0" fontId="51" fillId="15" borderId="0" applyNumberFormat="0" applyBorder="0" applyAlignment="0" applyProtection="0"/>
    <xf numFmtId="0" fontId="51" fillId="7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75"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7"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7" borderId="0" applyNumberFormat="0" applyBorder="0" applyAlignment="0" applyProtection="0"/>
    <xf numFmtId="0" fontId="51" fillId="76"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4"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4" borderId="0" applyNumberFormat="0" applyBorder="0" applyAlignment="0" applyProtection="0"/>
    <xf numFmtId="0" fontId="51" fillId="77"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15"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78"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79"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23" borderId="0" applyNumberFormat="0" applyBorder="0" applyAlignment="0" applyProtection="0"/>
    <xf numFmtId="0" fontId="107" fillId="34" borderId="0" applyNumberFormat="0" applyBorder="0" applyAlignment="0" applyProtection="0"/>
    <xf numFmtId="0" fontId="107" fillId="24" borderId="0" applyNumberFormat="0" applyBorder="0" applyAlignment="0" applyProtection="0"/>
    <xf numFmtId="0" fontId="107" fillId="27"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90" fillId="34" borderId="0" applyNumberFormat="0" applyBorder="0" applyAlignment="0" applyProtection="0"/>
    <xf numFmtId="0" fontId="90" fillId="24" borderId="0" applyNumberFormat="0" applyBorder="0" applyAlignment="0" applyProtection="0"/>
    <xf numFmtId="0" fontId="90" fillId="27" borderId="0" applyNumberFormat="0" applyBorder="0" applyAlignment="0" applyProtection="0"/>
    <xf numFmtId="0" fontId="90" fillId="35" borderId="0" applyNumberFormat="0" applyBorder="0" applyAlignment="0" applyProtection="0"/>
    <xf numFmtId="0" fontId="90" fillId="36" borderId="0" applyNumberFormat="0" applyBorder="0" applyAlignment="0" applyProtection="0"/>
    <xf numFmtId="0" fontId="90" fillId="37"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90"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90"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4"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90"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27"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90"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90"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90"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56" fillId="34" borderId="0" applyNumberFormat="0" applyBorder="0" applyAlignment="0" applyProtection="0"/>
    <xf numFmtId="0" fontId="56" fillId="38" borderId="0" applyNumberFormat="0" applyBorder="0" applyAlignment="0" applyProtection="0"/>
    <xf numFmtId="0" fontId="56" fillId="24" borderId="0" applyNumberFormat="0" applyBorder="0" applyAlignment="0" applyProtection="0"/>
    <xf numFmtId="0" fontId="56" fillId="30" borderId="0" applyNumberFormat="0" applyBorder="0" applyAlignment="0" applyProtection="0"/>
    <xf numFmtId="0" fontId="56" fillId="27" borderId="0" applyNumberFormat="0" applyBorder="0" applyAlignment="0" applyProtection="0"/>
    <xf numFmtId="0" fontId="56" fillId="31" borderId="0" applyNumberFormat="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36" borderId="0" applyNumberFormat="0" applyBorder="0" applyAlignment="0" applyProtection="0"/>
    <xf numFmtId="0" fontId="56" fillId="40"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90" fillId="34" borderId="0" applyNumberFormat="0" applyBorder="0" applyAlignment="0" applyProtection="0"/>
    <xf numFmtId="0" fontId="90" fillId="80" borderId="0" applyNumberFormat="0" applyBorder="0" applyAlignment="0" applyProtection="0"/>
    <xf numFmtId="0" fontId="90" fillId="24" borderId="0" applyNumberFormat="0" applyBorder="0" applyAlignment="0" applyProtection="0"/>
    <xf numFmtId="0" fontId="90" fillId="81" borderId="0" applyNumberFormat="0" applyBorder="0" applyAlignment="0" applyProtection="0"/>
    <xf numFmtId="0" fontId="90" fillId="27" borderId="0" applyNumberFormat="0" applyBorder="0" applyAlignment="0" applyProtection="0"/>
    <xf numFmtId="0" fontId="90" fillId="82" borderId="0" applyNumberFormat="0" applyBorder="0" applyAlignment="0" applyProtection="0"/>
    <xf numFmtId="0" fontId="90" fillId="35" borderId="0" applyNumberFormat="0" applyBorder="0" applyAlignment="0" applyProtection="0"/>
    <xf numFmtId="0" fontId="90" fillId="83" borderId="0" applyNumberFormat="0" applyBorder="0" applyAlignment="0" applyProtection="0"/>
    <xf numFmtId="0" fontId="90" fillId="36" borderId="0" applyNumberFormat="0" applyBorder="0" applyAlignment="0" applyProtection="0"/>
    <xf numFmtId="0" fontId="90" fillId="84" borderId="0" applyNumberFormat="0" applyBorder="0" applyAlignment="0" applyProtection="0"/>
    <xf numFmtId="0" fontId="90" fillId="37" borderId="0" applyNumberFormat="0" applyBorder="0" applyAlignment="0" applyProtection="0"/>
    <xf numFmtId="0" fontId="90" fillId="85" borderId="0" applyNumberFormat="0" applyBorder="0" applyAlignment="0" applyProtection="0"/>
    <xf numFmtId="0" fontId="10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0" fillId="0" borderId="0"/>
    <xf numFmtId="0" fontId="51" fillId="43" borderId="0" applyNumberFormat="0" applyBorder="0" applyAlignment="0" applyProtection="0"/>
    <xf numFmtId="0" fontId="51" fillId="44" borderId="0" applyNumberFormat="0" applyBorder="0" applyAlignment="0" applyProtection="0"/>
    <xf numFmtId="0" fontId="90" fillId="45"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90"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108" fillId="4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90" fillId="48"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90"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108" fillId="46"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90" fillId="51"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90"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108" fillId="49"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90" fillId="44"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90"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108" fillId="3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90" fillId="45"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90"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108" fillId="36"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90" fillId="47"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90"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108" fillId="54" borderId="0" applyNumberFormat="0" applyBorder="0" applyAlignment="0" applyProtection="0"/>
    <xf numFmtId="0" fontId="56" fillId="42" borderId="0" applyNumberFormat="0" applyBorder="0" applyAlignment="0" applyProtection="0"/>
    <xf numFmtId="0" fontId="56" fillId="55" borderId="0" applyNumberFormat="0" applyBorder="0" applyAlignment="0" applyProtection="0"/>
    <xf numFmtId="0" fontId="56" fillId="46" borderId="0" applyNumberFormat="0" applyBorder="0" applyAlignment="0" applyProtection="0"/>
    <xf numFmtId="0" fontId="56" fillId="56" borderId="0" applyNumberFormat="0" applyBorder="0" applyAlignment="0" applyProtection="0"/>
    <xf numFmtId="0" fontId="56" fillId="49" borderId="0" applyNumberFormat="0" applyBorder="0" applyAlignment="0" applyProtection="0"/>
    <xf numFmtId="0" fontId="56" fillId="57" borderId="0" applyNumberFormat="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36" borderId="0" applyNumberFormat="0" applyBorder="0" applyAlignment="0" applyProtection="0"/>
    <xf numFmtId="0" fontId="56" fillId="40" borderId="0" applyNumberFormat="0" applyBorder="0" applyAlignment="0" applyProtection="0"/>
    <xf numFmtId="0" fontId="56" fillId="54" borderId="0" applyNumberFormat="0" applyBorder="0" applyAlignment="0" applyProtection="0"/>
    <xf numFmtId="0" fontId="56" fillId="58" borderId="0" applyNumberFormat="0" applyBorder="0" applyAlignment="0" applyProtection="0"/>
    <xf numFmtId="0" fontId="76" fillId="59" borderId="72" applyNumberFormat="0" applyAlignment="0" applyProtection="0"/>
    <xf numFmtId="0" fontId="76" fillId="5" borderId="72" applyNumberFormat="0" applyAlignment="0" applyProtection="0"/>
    <xf numFmtId="0" fontId="69" fillId="0" borderId="0" applyNumberFormat="0" applyFill="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93"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111" fillId="12" borderId="0" applyNumberFormat="0" applyBorder="0" applyAlignment="0" applyProtection="0"/>
    <xf numFmtId="0" fontId="77" fillId="59" borderId="73" applyNumberFormat="0" applyAlignment="0" applyProtection="0"/>
    <xf numFmtId="0" fontId="112" fillId="5" borderId="73" applyNumberFormat="0" applyAlignment="0" applyProtection="0"/>
    <xf numFmtId="0" fontId="151" fillId="0" borderId="0" applyNumberFormat="0" applyFill="0" applyBorder="0" applyAlignment="0" applyProtection="0">
      <alignment vertical="top"/>
      <protection locked="0"/>
    </xf>
    <xf numFmtId="0" fontId="23" fillId="60" borderId="69" applyNumberFormat="0" applyFont="0" applyAlignment="0" applyProtection="0"/>
    <xf numFmtId="0" fontId="27" fillId="25" borderId="74" applyNumberFormat="0" applyFont="0" applyAlignment="0" applyProtection="0"/>
    <xf numFmtId="0" fontId="23" fillId="25" borderId="74" applyNumberFormat="0" applyFont="0" applyAlignment="0" applyProtection="0"/>
    <xf numFmtId="0" fontId="51" fillId="25" borderId="74" applyNumberFormat="0" applyFont="0" applyAlignment="0" applyProtection="0"/>
    <xf numFmtId="0" fontId="27"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51" fillId="7" borderId="69" applyNumberFormat="0" applyFont="0" applyAlignment="0" applyProtection="0"/>
    <xf numFmtId="0" fontId="51" fillId="25" borderId="74" applyNumberFormat="0" applyFont="0" applyAlignment="0" applyProtection="0"/>
    <xf numFmtId="0" fontId="51" fillId="7" borderId="69" applyNumberFormat="0" applyFont="0" applyAlignment="0" applyProtection="0"/>
    <xf numFmtId="0" fontId="51" fillId="7" borderId="69" applyNumberFormat="0" applyFont="0" applyAlignment="0" applyProtection="0"/>
    <xf numFmtId="165" fontId="113" fillId="0" borderId="71" applyAlignment="0" applyProtection="0"/>
    <xf numFmtId="185" fontId="54" fillId="0" borderId="0" applyFill="0" applyBorder="0" applyAlignment="0"/>
    <xf numFmtId="186" fontId="54" fillId="0" borderId="0" applyFill="0" applyBorder="0" applyAlignment="0"/>
    <xf numFmtId="187" fontId="54" fillId="0" borderId="0" applyFill="0" applyBorder="0" applyAlignment="0"/>
    <xf numFmtId="188" fontId="54" fillId="0" borderId="0" applyFill="0" applyBorder="0" applyAlignment="0"/>
    <xf numFmtId="189" fontId="54" fillId="0" borderId="0" applyFill="0" applyBorder="0" applyAlignment="0"/>
    <xf numFmtId="185" fontId="54" fillId="0" borderId="0" applyFill="0" applyBorder="0" applyAlignment="0"/>
    <xf numFmtId="190" fontId="54" fillId="0" borderId="0" applyFill="0" applyBorder="0" applyAlignment="0"/>
    <xf numFmtId="186" fontId="54" fillId="0" borderId="0" applyFill="0" applyBorder="0" applyAlignment="0"/>
    <xf numFmtId="0" fontId="92"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92"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114" fillId="59" borderId="73" applyNumberFormat="0" applyAlignment="0" applyProtection="0"/>
    <xf numFmtId="0" fontId="98" fillId="0" borderId="75" applyNumberFormat="0" applyFill="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99"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115" fillId="61" borderId="76" applyNumberFormat="0" applyAlignment="0" applyProtection="0"/>
    <xf numFmtId="0" fontId="51" fillId="0" borderId="0">
      <alignment horizontal="center" vertical="center"/>
    </xf>
    <xf numFmtId="0" fontId="51" fillId="0" borderId="0">
      <alignment horizontal="center" vertical="center"/>
    </xf>
    <xf numFmtId="0" fontId="51" fillId="0" borderId="0">
      <alignment horizontal="center" vertical="center" wrapText="1"/>
    </xf>
    <xf numFmtId="0" fontId="51" fillId="0" borderId="0">
      <alignment horizontal="left" vertical="top" wrapText="1"/>
    </xf>
    <xf numFmtId="0" fontId="51" fillId="0" borderId="0">
      <alignment horizontal="center" vertical="center" wrapText="1"/>
    </xf>
    <xf numFmtId="179" fontId="23" fillId="0" borderId="0" applyFont="0" applyFill="0" applyBorder="0" applyAlignment="0" applyProtection="0"/>
    <xf numFmtId="185" fontId="27"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40" fontId="134" fillId="0" borderId="0" applyFont="0" applyFill="0" applyBorder="0" applyAlignment="0" applyProtection="0"/>
    <xf numFmtId="173" fontId="27" fillId="0" borderId="0" applyFont="0" applyFill="0" applyBorder="0" applyAlignment="0" applyProtection="0"/>
    <xf numFmtId="173" fontId="23" fillId="0" borderId="0" applyFont="0" applyFill="0" applyBorder="0" applyAlignment="0" applyProtection="0"/>
    <xf numFmtId="173" fontId="27" fillId="0" borderId="0" applyFont="0" applyFill="0" applyBorder="0" applyAlignment="0" applyProtection="0"/>
    <xf numFmtId="184" fontId="105" fillId="0" borderId="0" applyFill="0" applyBorder="0" applyAlignment="0" applyProtection="0"/>
    <xf numFmtId="177" fontId="116" fillId="0" borderId="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43" fontId="33" fillId="0" borderId="0" applyFont="0" applyFill="0" applyBorder="0" applyAlignment="0" applyProtection="0"/>
    <xf numFmtId="173" fontId="23" fillId="0" borderId="0" applyFont="0" applyFill="0" applyBorder="0" applyAlignment="0" applyProtection="0"/>
    <xf numFmtId="43" fontId="33" fillId="0" borderId="0" applyFont="0" applyFill="0" applyBorder="0" applyAlignment="0" applyProtection="0"/>
    <xf numFmtId="173" fontId="23" fillId="0" borderId="0" applyFont="0" applyFill="0" applyBorder="0" applyAlignment="0" applyProtection="0"/>
    <xf numFmtId="43" fontId="3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7" fontId="2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91" fontId="23" fillId="0" borderId="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7" fontId="23" fillId="0" borderId="0" applyFill="0" applyBorder="0" applyAlignment="0" applyProtection="0"/>
    <xf numFmtId="173" fontId="27" fillId="0" borderId="0" applyFont="0" applyFill="0" applyBorder="0" applyAlignment="0" applyProtection="0"/>
    <xf numFmtId="43" fontId="23" fillId="0" borderId="0" applyFont="0" applyFill="0" applyBorder="0" applyAlignment="0" applyProtection="0"/>
    <xf numFmtId="175" fontId="116" fillId="0" borderId="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91" fontId="23" fillId="0" borderId="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43" fontId="23" fillId="0" borderId="0" applyFont="0" applyFill="0" applyBorder="0" applyAlignment="0" applyProtection="0"/>
    <xf numFmtId="175" fontId="116" fillId="0" borderId="0" applyFill="0" applyBorder="0" applyAlignment="0" applyProtection="0"/>
    <xf numFmtId="181" fontId="23" fillId="0" borderId="0" applyFill="0" applyBorder="0" applyAlignment="0" applyProtection="0"/>
    <xf numFmtId="192" fontId="116" fillId="0" borderId="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89"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0" fontId="117" fillId="0" borderId="0" applyNumberFormat="0" applyFill="0" applyBorder="0" applyAlignment="0" applyProtection="0"/>
    <xf numFmtId="0" fontId="23" fillId="25" borderId="74" applyNumberFormat="0" applyFont="0" applyAlignment="0" applyProtection="0"/>
    <xf numFmtId="186" fontId="2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206" fontId="13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1" fillId="0" borderId="0" applyFont="0" applyFill="0" applyBorder="0" applyAlignment="0" applyProtection="0"/>
    <xf numFmtId="180"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117" fillId="0" borderId="0" applyNumberFormat="0" applyFill="0" applyBorder="0" applyAlignment="0" applyProtection="0"/>
    <xf numFmtId="14" fontId="54" fillId="0" borderId="0" applyFill="0" applyBorder="0" applyAlignment="0"/>
    <xf numFmtId="193" fontId="105" fillId="0" borderId="0" applyFill="0" applyBorder="0" applyAlignment="0" applyProtection="0"/>
    <xf numFmtId="194" fontId="105" fillId="0" borderId="0" applyFill="0" applyBorder="0" applyAlignment="0" applyProtection="0"/>
    <xf numFmtId="0" fontId="67" fillId="13" borderId="0" applyNumberFormat="0" applyBorder="0" applyAlignment="0" applyProtection="0"/>
    <xf numFmtId="0" fontId="153" fillId="86" borderId="0" applyNumberFormat="0" applyBorder="0" applyAlignment="0" applyProtection="0"/>
    <xf numFmtId="0" fontId="78" fillId="16" borderId="73" applyNumberFormat="0" applyAlignment="0" applyProtection="0"/>
    <xf numFmtId="0" fontId="78" fillId="22" borderId="73" applyNumberFormat="0" applyAlignment="0" applyProtection="0"/>
    <xf numFmtId="0" fontId="101" fillId="62" borderId="0" applyNumberFormat="0" applyBorder="0" applyAlignment="0" applyProtection="0"/>
    <xf numFmtId="0" fontId="101" fillId="63" borderId="0" applyNumberFormat="0" applyBorder="0" applyAlignment="0" applyProtection="0"/>
    <xf numFmtId="0" fontId="101" fillId="64" borderId="0" applyNumberFormat="0" applyBorder="0" applyAlignment="0" applyProtection="0"/>
    <xf numFmtId="185" fontId="118" fillId="0" borderId="0" applyFill="0" applyBorder="0" applyAlignment="0"/>
    <xf numFmtId="186" fontId="118" fillId="0" borderId="0" applyFill="0" applyBorder="0" applyAlignment="0"/>
    <xf numFmtId="185" fontId="118" fillId="0" borderId="0" applyFill="0" applyBorder="0" applyAlignment="0"/>
    <xf numFmtId="190" fontId="118" fillId="0" borderId="0" applyFill="0" applyBorder="0" applyAlignment="0"/>
    <xf numFmtId="186" fontId="118" fillId="0" borderId="0" applyFill="0" applyBorder="0" applyAlignment="0"/>
    <xf numFmtId="0" fontId="102" fillId="16" borderId="73" applyNumberFormat="0" applyAlignment="0" applyProtection="0"/>
    <xf numFmtId="0" fontId="65" fillId="0" borderId="77" applyNumberFormat="0" applyFill="0" applyAlignment="0" applyProtection="0"/>
    <xf numFmtId="0" fontId="79" fillId="0" borderId="0" applyNumberFormat="0" applyFill="0" applyBorder="0" applyAlignment="0" applyProtection="0"/>
    <xf numFmtId="195" fontId="116" fillId="0" borderId="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207" fontId="27"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0" fontId="51" fillId="0" borderId="0"/>
    <xf numFmtId="182" fontId="154" fillId="0" borderId="0" applyBorder="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00"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67"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38" fontId="121" fillId="9" borderId="0" applyNumberFormat="0" applyBorder="0" applyAlignment="0" applyProtection="0"/>
    <xf numFmtId="0" fontId="80" fillId="13" borderId="0" applyNumberFormat="0" applyBorder="0" applyAlignment="0" applyProtection="0"/>
    <xf numFmtId="0" fontId="80" fillId="19" borderId="0" applyNumberFormat="0" applyBorder="0" applyAlignment="0" applyProtection="0"/>
    <xf numFmtId="0" fontId="122" fillId="0" borderId="2" applyNumberFormat="0" applyAlignment="0" applyProtection="0">
      <alignment horizontal="left" vertical="center"/>
    </xf>
    <xf numFmtId="0" fontId="122" fillId="0" borderId="50">
      <alignment horizontal="left" vertical="center"/>
    </xf>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94"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3" fillId="0" borderId="78"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95"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4" fillId="0" borderId="79"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96"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80" applyNumberFormat="0" applyFill="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6"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55" fillId="0" borderId="0" applyNumberFormat="0" applyFill="0" applyBorder="0" applyAlignment="0" applyProtection="0"/>
    <xf numFmtId="0" fontId="91" fillId="0" borderId="0" applyNumberFormat="0" applyFill="0" applyBorder="0" applyAlignment="0" applyProtection="0">
      <alignment vertical="top"/>
      <protection locked="0"/>
    </xf>
    <xf numFmtId="0" fontId="91" fillId="0" borderId="0" applyNumberFormat="0" applyFill="0" applyBorder="0" applyAlignment="0" applyProtection="0"/>
    <xf numFmtId="10" fontId="121" fillId="60" borderId="47" applyNumberFormat="0" applyBorder="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6"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0" borderId="73" applyNumberFormat="0" applyAlignment="0" applyProtection="0"/>
    <xf numFmtId="0" fontId="102" fillId="10"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126" fillId="16" borderId="73" applyNumberFormat="0" applyAlignment="0" applyProtection="0"/>
    <xf numFmtId="0" fontId="93" fillId="12" borderId="0" applyNumberFormat="0" applyBorder="0" applyAlignment="0" applyProtection="0"/>
    <xf numFmtId="0" fontId="90" fillId="42" borderId="0" applyNumberFormat="0" applyBorder="0" applyAlignment="0" applyProtection="0"/>
    <xf numFmtId="0" fontId="90" fillId="87" borderId="0" applyNumberFormat="0" applyBorder="0" applyAlignment="0" applyProtection="0"/>
    <xf numFmtId="0" fontId="90" fillId="46" borderId="0" applyNumberFormat="0" applyBorder="0" applyAlignment="0" applyProtection="0"/>
    <xf numFmtId="0" fontId="90" fillId="88" borderId="0" applyNumberFormat="0" applyBorder="0" applyAlignment="0" applyProtection="0"/>
    <xf numFmtId="0" fontId="90" fillId="49" borderId="0" applyNumberFormat="0" applyBorder="0" applyAlignment="0" applyProtection="0"/>
    <xf numFmtId="0" fontId="90" fillId="89" borderId="0" applyNumberFormat="0" applyBorder="0" applyAlignment="0" applyProtection="0"/>
    <xf numFmtId="0" fontId="90" fillId="35" borderId="0" applyNumberFormat="0" applyBorder="0" applyAlignment="0" applyProtection="0"/>
    <xf numFmtId="0" fontId="90" fillId="90" borderId="0" applyNumberFormat="0" applyBorder="0" applyAlignment="0" applyProtection="0"/>
    <xf numFmtId="0" fontId="90" fillId="36" borderId="0" applyNumberFormat="0" applyBorder="0" applyAlignment="0" applyProtection="0"/>
    <xf numFmtId="0" fontId="90" fillId="91" borderId="0" applyNumberFormat="0" applyBorder="0" applyAlignment="0" applyProtection="0"/>
    <xf numFmtId="0" fontId="90" fillId="54" borderId="0" applyNumberFormat="0" applyBorder="0" applyAlignment="0" applyProtection="0"/>
    <xf numFmtId="0" fontId="90" fillId="92" borderId="0" applyNumberFormat="0" applyBorder="0" applyAlignment="0" applyProtection="0"/>
    <xf numFmtId="0" fontId="127" fillId="59" borderId="72" applyNumberFormat="0" applyAlignment="0" applyProtection="0"/>
    <xf numFmtId="0" fontId="68" fillId="59" borderId="72" applyNumberFormat="0" applyAlignment="0" applyProtection="0"/>
    <xf numFmtId="0" fontId="156" fillId="93" borderId="66" applyNumberFormat="0" applyAlignment="0" applyProtection="0"/>
    <xf numFmtId="0" fontId="92" fillId="59" borderId="73" applyNumberFormat="0" applyAlignment="0" applyProtection="0"/>
    <xf numFmtId="0" fontId="157" fillId="93" borderId="65" applyNumberFormat="0" applyAlignment="0" applyProtection="0"/>
    <xf numFmtId="39" fontId="27" fillId="0" borderId="81">
      <alignment horizontal="right" vertical="top" wrapText="1"/>
    </xf>
    <xf numFmtId="0" fontId="71" fillId="0" borderId="0">
      <alignment horizontal="right" vertical="top"/>
    </xf>
    <xf numFmtId="0" fontId="72" fillId="0" borderId="0">
      <alignment horizontal="justify" vertical="top" wrapText="1"/>
    </xf>
    <xf numFmtId="0" fontId="71" fillId="0" borderId="0">
      <alignment horizontal="left"/>
    </xf>
    <xf numFmtId="4" fontId="72" fillId="0" borderId="0">
      <alignment horizontal="right"/>
    </xf>
    <xf numFmtId="0" fontId="72" fillId="0" borderId="0">
      <alignment horizontal="right"/>
    </xf>
    <xf numFmtId="4" fontId="72" fillId="0" borderId="0">
      <alignment horizontal="right" wrapText="1"/>
    </xf>
    <xf numFmtId="0" fontId="72" fillId="0" borderId="0">
      <alignment horizontal="right"/>
    </xf>
    <xf numFmtId="4" fontId="72" fillId="0" borderId="0">
      <alignment horizontal="right"/>
    </xf>
    <xf numFmtId="49" fontId="128" fillId="0" borderId="61" applyFill="0" applyProtection="0">
      <alignment horizontal="center" vertical="center"/>
    </xf>
    <xf numFmtId="185" fontId="129" fillId="0" borderId="0" applyFill="0" applyBorder="0" applyAlignment="0"/>
    <xf numFmtId="186" fontId="129" fillId="0" borderId="0" applyFill="0" applyBorder="0" applyAlignment="0"/>
    <xf numFmtId="185" fontId="129" fillId="0" borderId="0" applyFill="0" applyBorder="0" applyAlignment="0"/>
    <xf numFmtId="190" fontId="129" fillId="0" borderId="0" applyFill="0" applyBorder="0" applyAlignment="0"/>
    <xf numFmtId="186" fontId="129" fillId="0" borderId="0" applyFill="0" applyBorder="0" applyAlignment="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98"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130" fillId="0" borderId="75" applyNumberFormat="0" applyFill="0" applyAlignment="0" applyProtection="0"/>
    <xf numFmtId="0" fontId="93" fillId="12" borderId="0" applyNumberFormat="0" applyBorder="0" applyAlignment="0" applyProtection="0"/>
    <xf numFmtId="0" fontId="158" fillId="94" borderId="0" applyNumberFormat="0" applyBorder="0" applyAlignment="0" applyProtection="0"/>
    <xf numFmtId="197" fontId="75" fillId="0" borderId="0" applyFont="0" applyFill="0" applyBorder="0" applyAlignment="0" applyProtection="0"/>
    <xf numFmtId="198" fontId="75" fillId="0" borderId="0" applyFont="0" applyFill="0" applyBorder="0" applyAlignment="0" applyProtection="0"/>
    <xf numFmtId="0" fontId="94" fillId="0" borderId="78" applyNumberFormat="0" applyFill="0" applyAlignment="0" applyProtection="0"/>
    <xf numFmtId="0" fontId="159" fillId="0" borderId="63" applyNumberFormat="0" applyFill="0" applyAlignment="0" applyProtection="0"/>
    <xf numFmtId="49" fontId="131" fillId="0" borderId="0" applyFill="0" applyBorder="0" applyProtection="0">
      <alignment horizontal="center" vertical="center"/>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49" fontId="131" fillId="0" borderId="0" applyFill="0" applyBorder="0" applyProtection="0">
      <alignment horizontal="center" vertical="center"/>
      <protection locked="0"/>
    </xf>
    <xf numFmtId="49" fontId="131" fillId="0" borderId="0" applyFill="0" applyBorder="0" applyProtection="0">
      <alignment horizontal="center" vertical="center"/>
      <protection locked="0"/>
    </xf>
    <xf numFmtId="49" fontId="131" fillId="0" borderId="0" applyFill="0" applyBorder="0" applyProtection="0">
      <alignment horizontal="center" vertical="center"/>
      <protection locked="0"/>
    </xf>
    <xf numFmtId="49" fontId="131" fillId="0" borderId="0" applyFill="0" applyBorder="0" applyProtection="0">
      <alignment horizontal="center" vertical="center"/>
      <protection locked="0"/>
    </xf>
    <xf numFmtId="49" fontId="131" fillId="0" borderId="0" applyFill="0" applyBorder="0" applyProtection="0">
      <alignment horizontal="center" vertical="center"/>
      <protection locked="0"/>
    </xf>
    <xf numFmtId="49" fontId="131" fillId="0" borderId="0" applyFill="0" applyBorder="0" applyProtection="0">
      <alignment horizontal="center" vertical="center"/>
      <protection locked="0"/>
    </xf>
    <xf numFmtId="49" fontId="131" fillId="0" borderId="0" applyFill="0" applyBorder="0" applyProtection="0">
      <alignment horizontal="center" vertical="center"/>
      <protection locked="0"/>
    </xf>
    <xf numFmtId="49" fontId="131" fillId="0" borderId="0" applyFill="0" applyBorder="0" applyProtection="0">
      <alignment horizontal="center" vertical="center"/>
    </xf>
    <xf numFmtId="49" fontId="131" fillId="0" borderId="0" applyFill="0" applyBorder="0" applyProtection="0">
      <alignment horizontal="center" vertical="center"/>
    </xf>
    <xf numFmtId="0" fontId="95" fillId="0" borderId="79" applyNumberFormat="0" applyFill="0" applyAlignment="0" applyProtection="0"/>
    <xf numFmtId="0" fontId="161" fillId="0" borderId="85"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6" fillId="0" borderId="80" applyNumberFormat="0" applyFill="0" applyAlignment="0" applyProtection="0"/>
    <xf numFmtId="0" fontId="162" fillId="0" borderId="64"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6" fillId="0" borderId="0" applyNumberFormat="0" applyFill="0" applyBorder="0" applyAlignment="0" applyProtection="0"/>
    <xf numFmtId="0" fontId="16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66" fillId="0" borderId="0" applyNumberFormat="0" applyFill="0" applyBorder="0" applyAlignment="0" applyProtection="0"/>
    <xf numFmtId="49" fontId="131" fillId="0" borderId="0" applyFill="0" applyBorder="0" applyProtection="0">
      <alignment horizontal="center" vertical="center"/>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49" fontId="131" fillId="0" borderId="0" applyFill="0" applyBorder="0" applyProtection="0">
      <alignment horizontal="center" vertical="center"/>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49" fontId="131" fillId="0" borderId="0" applyFill="0" applyBorder="0" applyProtection="0">
      <alignment horizontal="center" vertical="center"/>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49" fontId="131" fillId="0" borderId="0" applyFill="0" applyBorder="0" applyProtection="0">
      <alignment horizontal="center" vertical="center"/>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49" fontId="131" fillId="0" borderId="0" applyFill="0" applyBorder="0" applyProtection="0">
      <alignment horizontal="center" vertical="center"/>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4" fontId="23" fillId="0" borderId="0">
      <alignment vertical="top"/>
    </xf>
    <xf numFmtId="0" fontId="23" fillId="0" borderId="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97"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132" fillId="33" borderId="0" applyNumberFormat="0" applyBorder="0" applyAlignment="0" applyProtection="0"/>
    <xf numFmtId="0" fontId="97" fillId="33" borderId="0" applyNumberFormat="0" applyBorder="0" applyAlignment="0" applyProtection="0"/>
    <xf numFmtId="0" fontId="163" fillId="95" borderId="0" applyNumberFormat="0" applyBorder="0" applyAlignment="0" applyProtection="0"/>
    <xf numFmtId="0" fontId="97" fillId="33" borderId="0" applyNumberFormat="0" applyBorder="0" applyAlignment="0" applyProtection="0"/>
    <xf numFmtId="0" fontId="132" fillId="33" borderId="0" applyNumberFormat="0" applyBorder="0" applyAlignment="0" applyProtection="0"/>
    <xf numFmtId="199" fontId="133" fillId="0" borderId="0"/>
    <xf numFmtId="0" fontId="70" fillId="0" borderId="0"/>
    <xf numFmtId="0" fontId="23" fillId="0" borderId="0"/>
    <xf numFmtId="0" fontId="64" fillId="0" borderId="0"/>
    <xf numFmtId="0" fontId="70" fillId="0" borderId="0"/>
    <xf numFmtId="0" fontId="23" fillId="0" borderId="0"/>
    <xf numFmtId="0" fontId="23" fillId="0" borderId="0"/>
    <xf numFmtId="0" fontId="23" fillId="0" borderId="0"/>
    <xf numFmtId="0" fontId="33" fillId="0" borderId="0"/>
    <xf numFmtId="0" fontId="23" fillId="0" borderId="0"/>
    <xf numFmtId="0" fontId="23" fillId="0" borderId="0"/>
    <xf numFmtId="0" fontId="23" fillId="0" borderId="0"/>
    <xf numFmtId="0" fontId="23" fillId="0" borderId="0"/>
    <xf numFmtId="0" fontId="1" fillId="0" borderId="0"/>
    <xf numFmtId="0" fontId="1" fillId="0" borderId="0"/>
    <xf numFmtId="0" fontId="23" fillId="0" borderId="0"/>
    <xf numFmtId="0" fontId="23" fillId="0" borderId="0"/>
    <xf numFmtId="0" fontId="164" fillId="0" borderId="0"/>
    <xf numFmtId="0" fontId="23" fillId="0" borderId="0"/>
    <xf numFmtId="0" fontId="3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4" fillId="0" borderId="0"/>
    <xf numFmtId="0" fontId="27"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3" fillId="0" borderId="0"/>
    <xf numFmtId="0" fontId="27" fillId="0" borderId="0"/>
    <xf numFmtId="0" fontId="27" fillId="0" borderId="0"/>
    <xf numFmtId="0" fontId="27" fillId="0" borderId="0"/>
    <xf numFmtId="0" fontId="27" fillId="0" borderId="0"/>
    <xf numFmtId="0" fontId="23"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3" fillId="0" borderId="0"/>
    <xf numFmtId="0" fontId="23"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3" fillId="0" borderId="0"/>
    <xf numFmtId="0" fontId="27" fillId="0" borderId="0"/>
    <xf numFmtId="0" fontId="27"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3" fillId="0" borderId="0"/>
    <xf numFmtId="0" fontId="27" fillId="0" borderId="0"/>
    <xf numFmtId="0" fontId="27" fillId="0" borderId="0"/>
    <xf numFmtId="0" fontId="27" fillId="0" borderId="0"/>
    <xf numFmtId="0" fontId="27" fillId="0" borderId="0"/>
    <xf numFmtId="0" fontId="33" fillId="0" borderId="0"/>
    <xf numFmtId="0" fontId="134" fillId="0" borderId="0"/>
    <xf numFmtId="0" fontId="23" fillId="0" borderId="0"/>
    <xf numFmtId="0" fontId="23"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3" fillId="0" borderId="0"/>
    <xf numFmtId="0" fontId="51" fillId="0" borderId="0"/>
    <xf numFmtId="0" fontId="23" fillId="0" borderId="0"/>
    <xf numFmtId="0" fontId="134" fillId="0" borderId="0"/>
    <xf numFmtId="0" fontId="23"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2" fillId="0" borderId="0"/>
    <xf numFmtId="0" fontId="23" fillId="0" borderId="0"/>
    <xf numFmtId="0" fontId="23" fillId="0" borderId="0"/>
    <xf numFmtId="0" fontId="23" fillId="0" borderId="0"/>
    <xf numFmtId="0" fontId="134" fillId="0" borderId="0"/>
    <xf numFmtId="0" fontId="23" fillId="0" borderId="0"/>
    <xf numFmtId="0" fontId="23" fillId="0" borderId="0"/>
    <xf numFmtId="0" fontId="23" fillId="0" borderId="0"/>
    <xf numFmtId="0" fontId="23" fillId="0" borderId="0"/>
    <xf numFmtId="0" fontId="134" fillId="0" borderId="0"/>
    <xf numFmtId="0" fontId="23" fillId="0" borderId="0"/>
    <xf numFmtId="0" fontId="23" fillId="0" borderId="0"/>
    <xf numFmtId="0" fontId="23" fillId="0" borderId="0"/>
    <xf numFmtId="0" fontId="23" fillId="0" borderId="0"/>
    <xf numFmtId="0" fontId="13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4" fillId="0" borderId="0"/>
    <xf numFmtId="0" fontId="23" fillId="0" borderId="0"/>
    <xf numFmtId="0" fontId="23" fillId="0" borderId="0"/>
    <xf numFmtId="43" fontId="135" fillId="0" borderId="0" applyFill="0" applyBorder="0" applyAlignment="0" applyProtection="0"/>
    <xf numFmtId="0" fontId="23" fillId="0" borderId="0"/>
    <xf numFmtId="43" fontId="135" fillId="0" borderId="0" applyFill="0" applyBorder="0" applyAlignment="0" applyProtection="0"/>
    <xf numFmtId="0" fontId="23" fillId="0" borderId="0"/>
    <xf numFmtId="43" fontId="135" fillId="0" borderId="0" applyFill="0" applyBorder="0" applyAlignment="0" applyProtection="0"/>
    <xf numFmtId="0" fontId="23" fillId="0" borderId="0"/>
    <xf numFmtId="0" fontId="23" fillId="0" borderId="0"/>
    <xf numFmtId="0" fontId="134" fillId="0" borderId="0"/>
    <xf numFmtId="0" fontId="23" fillId="0" borderId="0"/>
    <xf numFmtId="0" fontId="1" fillId="0" borderId="0"/>
    <xf numFmtId="0" fontId="23" fillId="0" borderId="0"/>
    <xf numFmtId="43" fontId="135" fillId="0" borderId="0" applyFill="0" applyBorder="0" applyAlignment="0" applyProtection="0"/>
    <xf numFmtId="0" fontId="23" fillId="0" borderId="0"/>
    <xf numFmtId="0" fontId="51" fillId="0" borderId="0"/>
    <xf numFmtId="0" fontId="23" fillId="0" borderId="0"/>
    <xf numFmtId="0" fontId="33" fillId="0" borderId="0"/>
    <xf numFmtId="0" fontId="23" fillId="0" borderId="0"/>
    <xf numFmtId="0" fontId="53" fillId="0" borderId="0"/>
    <xf numFmtId="0" fontId="105" fillId="0" borderId="0"/>
    <xf numFmtId="0" fontId="136" fillId="0" borderId="0"/>
    <xf numFmtId="0" fontId="23" fillId="0" borderId="0"/>
    <xf numFmtId="0" fontId="23" fillId="0" borderId="0"/>
    <xf numFmtId="0" fontId="1" fillId="0" borderId="0"/>
    <xf numFmtId="0" fontId="1" fillId="0" borderId="0"/>
    <xf numFmtId="0" fontId="139" fillId="0" borderId="0"/>
    <xf numFmtId="0" fontId="23" fillId="0" borderId="0"/>
    <xf numFmtId="0" fontId="23" fillId="0" borderId="0"/>
    <xf numFmtId="0" fontId="23" fillId="0" borderId="0"/>
    <xf numFmtId="0" fontId="23" fillId="0" borderId="0"/>
    <xf numFmtId="0" fontId="23" fillId="0" borderId="0"/>
    <xf numFmtId="0" fontId="13" fillId="0" borderId="0"/>
    <xf numFmtId="0" fontId="23" fillId="0" borderId="0"/>
    <xf numFmtId="0" fontId="23" fillId="0" borderId="0"/>
    <xf numFmtId="0" fontId="5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34" fillId="0" borderId="0"/>
    <xf numFmtId="0" fontId="23" fillId="0" borderId="0"/>
    <xf numFmtId="0" fontId="134" fillId="0" borderId="0"/>
    <xf numFmtId="0" fontId="1" fillId="0" borderId="0"/>
    <xf numFmtId="0" fontId="33" fillId="0" borderId="0"/>
    <xf numFmtId="0" fontId="1" fillId="0" borderId="0"/>
    <xf numFmtId="0" fontId="23" fillId="0" borderId="0"/>
    <xf numFmtId="0" fontId="23" fillId="0" borderId="0"/>
    <xf numFmtId="0" fontId="135" fillId="0" borderId="0"/>
    <xf numFmtId="0" fontId="70" fillId="0" borderId="0"/>
    <xf numFmtId="0" fontId="33" fillId="0" borderId="0"/>
    <xf numFmtId="0" fontId="23" fillId="0" borderId="0"/>
    <xf numFmtId="0" fontId="33" fillId="0" borderId="0"/>
    <xf numFmtId="0" fontId="23" fillId="0" borderId="0"/>
    <xf numFmtId="0" fontId="103" fillId="0" borderId="0"/>
    <xf numFmtId="0" fontId="23" fillId="0" borderId="0"/>
    <xf numFmtId="0" fontId="23" fillId="0" borderId="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51"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110" fillId="25" borderId="74" applyNumberFormat="0" applyFont="0" applyAlignment="0" applyProtection="0"/>
    <xf numFmtId="0" fontId="23" fillId="25" borderId="74" applyNumberFormat="0" applyFont="0" applyAlignment="0" applyProtection="0"/>
    <xf numFmtId="0" fontId="51"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23" fillId="25" borderId="74" applyNumberFormat="0" applyFont="0" applyAlignment="0" applyProtection="0"/>
    <xf numFmtId="0" fontId="105" fillId="65" borderId="74" applyNumberFormat="0" applyAlignment="0" applyProtection="0"/>
    <xf numFmtId="0" fontId="75" fillId="0" borderId="0"/>
    <xf numFmtId="0" fontId="75" fillId="0" borderId="0"/>
    <xf numFmtId="0" fontId="75" fillId="0" borderId="0"/>
    <xf numFmtId="0" fontId="23" fillId="0" borderId="0"/>
    <xf numFmtId="0" fontId="75" fillId="0" borderId="0">
      <alignment horizontal="left"/>
    </xf>
    <xf numFmtId="0" fontId="23" fillId="0" borderId="0"/>
    <xf numFmtId="0" fontId="23" fillId="0" borderId="0"/>
    <xf numFmtId="0" fontId="75" fillId="0" borderId="0">
      <alignment horizontal="left"/>
    </xf>
    <xf numFmtId="0" fontId="23" fillId="0" borderId="0"/>
    <xf numFmtId="0" fontId="75" fillId="0" borderId="0">
      <alignment horizontal="left"/>
    </xf>
    <xf numFmtId="0" fontId="23" fillId="0" borderId="0"/>
    <xf numFmtId="0" fontId="23" fillId="0" borderId="0"/>
    <xf numFmtId="0" fontId="23" fillId="0" borderId="0"/>
    <xf numFmtId="0" fontId="75" fillId="0" borderId="0">
      <alignment horizontal="left"/>
    </xf>
    <xf numFmtId="0" fontId="23" fillId="0" borderId="0"/>
    <xf numFmtId="0" fontId="75" fillId="0" borderId="0">
      <alignment horizontal="left"/>
    </xf>
    <xf numFmtId="0" fontId="75" fillId="0" borderId="0"/>
    <xf numFmtId="0" fontId="75" fillId="0" borderId="0">
      <alignment horizontal="left"/>
    </xf>
    <xf numFmtId="0" fontId="75" fillId="0" borderId="0"/>
    <xf numFmtId="0" fontId="75" fillId="0" borderId="0"/>
    <xf numFmtId="0" fontId="23" fillId="0" borderId="0" applyProtection="0"/>
    <xf numFmtId="0" fontId="75" fillId="0" borderId="0">
      <alignment horizontal="left"/>
    </xf>
    <xf numFmtId="0" fontId="23" fillId="0" borderId="0" applyProtection="0"/>
    <xf numFmtId="0" fontId="23" fillId="0" borderId="0"/>
    <xf numFmtId="0" fontId="23" fillId="0" borderId="0"/>
    <xf numFmtId="0" fontId="23" fillId="0" borderId="0"/>
    <xf numFmtId="0" fontId="2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5" fillId="0" borderId="0"/>
    <xf numFmtId="0" fontId="75" fillId="0" borderId="0"/>
    <xf numFmtId="0" fontId="23" fillId="0" borderId="0"/>
    <xf numFmtId="0" fontId="5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58" fillId="0" borderId="0"/>
    <xf numFmtId="0" fontId="23"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3" fillId="0" borderId="0"/>
    <xf numFmtId="0" fontId="58" fillId="0" borderId="0"/>
    <xf numFmtId="0" fontId="58" fillId="0" borderId="0"/>
    <xf numFmtId="0" fontId="58" fillId="0" borderId="0"/>
    <xf numFmtId="0" fontId="58" fillId="0" borderId="0"/>
    <xf numFmtId="0" fontId="58" fillId="0" borderId="0"/>
    <xf numFmtId="0" fontId="58" fillId="0" borderId="0"/>
    <xf numFmtId="0" fontId="75" fillId="0" borderId="0"/>
    <xf numFmtId="0" fontId="75" fillId="0" borderId="0"/>
    <xf numFmtId="0" fontId="75" fillId="0" borderId="0"/>
    <xf numFmtId="0" fontId="58" fillId="0" borderId="0"/>
    <xf numFmtId="195" fontId="137" fillId="0" borderId="0"/>
    <xf numFmtId="0" fontId="23"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58" fillId="0" borderId="0"/>
    <xf numFmtId="0" fontId="75" fillId="0" borderId="0"/>
    <xf numFmtId="0" fontId="75" fillId="0" borderId="0"/>
    <xf numFmtId="0" fontId="75" fillId="0" borderId="0"/>
    <xf numFmtId="0" fontId="75" fillId="0" borderId="0"/>
    <xf numFmtId="0" fontId="75" fillId="0" borderId="0"/>
    <xf numFmtId="0" fontId="75" fillId="0" borderId="0"/>
    <xf numFmtId="0" fontId="23" fillId="0" borderId="0"/>
    <xf numFmtId="0" fontId="58" fillId="0" borderId="0"/>
    <xf numFmtId="0" fontId="75" fillId="0" borderId="0">
      <alignment horizontal="left"/>
    </xf>
    <xf numFmtId="0" fontId="75" fillId="0" borderId="0">
      <alignment horizontal="left"/>
    </xf>
    <xf numFmtId="0" fontId="75" fillId="0" borderId="0">
      <alignment horizontal="left"/>
    </xf>
    <xf numFmtId="0" fontId="23" fillId="0" borderId="0"/>
    <xf numFmtId="0" fontId="58" fillId="0" borderId="0"/>
    <xf numFmtId="168" fontId="51" fillId="0" borderId="0"/>
    <xf numFmtId="0" fontId="23" fillId="0" borderId="0"/>
    <xf numFmtId="0" fontId="58" fillId="0" borderId="0"/>
    <xf numFmtId="0" fontId="23" fillId="0" borderId="0"/>
    <xf numFmtId="0" fontId="58" fillId="0" borderId="0"/>
    <xf numFmtId="0" fontId="134" fillId="0" borderId="0"/>
    <xf numFmtId="0" fontId="58" fillId="0" borderId="0"/>
    <xf numFmtId="0" fontId="75" fillId="0" borderId="0"/>
    <xf numFmtId="0" fontId="75" fillId="0" borderId="0"/>
    <xf numFmtId="0" fontId="75" fillId="0" borderId="0"/>
    <xf numFmtId="0" fontId="58" fillId="0" borderId="0"/>
    <xf numFmtId="0" fontId="58" fillId="0" borderId="0"/>
    <xf numFmtId="0" fontId="23" fillId="0" borderId="0"/>
    <xf numFmtId="0" fontId="23" fillId="0" borderId="0">
      <alignment vertical="top"/>
    </xf>
    <xf numFmtId="0" fontId="42" fillId="0" borderId="0"/>
    <xf numFmtId="0" fontId="75" fillId="0" borderId="0"/>
    <xf numFmtId="0" fontId="75" fillId="0" borderId="0"/>
    <xf numFmtId="0" fontId="75" fillId="0" borderId="0"/>
    <xf numFmtId="0" fontId="75" fillId="0" borderId="0"/>
    <xf numFmtId="0" fontId="23" fillId="0" borderId="0" applyProtection="0"/>
    <xf numFmtId="0" fontId="23" fillId="0" borderId="0" applyProtection="0"/>
    <xf numFmtId="0" fontId="23" fillId="0" borderId="0" applyProtection="0"/>
    <xf numFmtId="0" fontId="23" fillId="0" borderId="0" applyProtection="0"/>
    <xf numFmtId="0" fontId="23" fillId="0" borderId="0" applyProtection="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75" fillId="0" borderId="0"/>
    <xf numFmtId="0" fontId="75" fillId="0" borderId="0"/>
    <xf numFmtId="0" fontId="75" fillId="0" borderId="0"/>
    <xf numFmtId="0" fontId="138" fillId="0" borderId="0"/>
    <xf numFmtId="0" fontId="23" fillId="0" borderId="0"/>
    <xf numFmtId="0" fontId="23" fillId="0" borderId="0" applyProtection="0"/>
    <xf numFmtId="0" fontId="23" fillId="0" borderId="0" applyProtection="0"/>
    <xf numFmtId="0" fontId="23" fillId="0" borderId="0" applyProtection="0"/>
    <xf numFmtId="0" fontId="23" fillId="0" borderId="0" applyProtection="0"/>
    <xf numFmtId="0" fontId="42" fillId="0" borderId="0"/>
    <xf numFmtId="0" fontId="42" fillId="0" borderId="0"/>
    <xf numFmtId="0" fontId="23" fillId="0" borderId="0" applyProtection="0"/>
    <xf numFmtId="0" fontId="23" fillId="0" borderId="0" applyProtection="0"/>
    <xf numFmtId="0" fontId="75" fillId="0" borderId="0"/>
    <xf numFmtId="0" fontId="75" fillId="0" borderId="0"/>
    <xf numFmtId="0" fontId="75" fillId="0" borderId="0"/>
    <xf numFmtId="0" fontId="138" fillId="0" borderId="0"/>
    <xf numFmtId="0" fontId="23" fillId="0" borderId="0"/>
    <xf numFmtId="0" fontId="75" fillId="0" borderId="0"/>
    <xf numFmtId="0" fontId="75" fillId="0" borderId="0"/>
    <xf numFmtId="0" fontId="75" fillId="0" borderId="0"/>
    <xf numFmtId="0" fontId="75" fillId="0" borderId="0"/>
    <xf numFmtId="0" fontId="51" fillId="0" borderId="0"/>
    <xf numFmtId="0" fontId="138" fillId="0" borderId="0"/>
    <xf numFmtId="0" fontId="23" fillId="0" borderId="0"/>
    <xf numFmtId="0" fontId="75" fillId="0" borderId="0">
      <alignment horizontal="left"/>
    </xf>
    <xf numFmtId="0" fontId="23" fillId="0" borderId="0"/>
    <xf numFmtId="0" fontId="23" fillId="0" borderId="0"/>
    <xf numFmtId="0" fontId="75" fillId="0" borderId="0"/>
    <xf numFmtId="0" fontId="75" fillId="0" borderId="0"/>
    <xf numFmtId="0" fontId="75" fillId="0" borderId="0"/>
    <xf numFmtId="0" fontId="23" fillId="0" borderId="0"/>
    <xf numFmtId="0" fontId="75" fillId="0" borderId="0"/>
    <xf numFmtId="0" fontId="75" fillId="0" borderId="0"/>
    <xf numFmtId="0" fontId="75" fillId="0" borderId="0"/>
    <xf numFmtId="0" fontId="75" fillId="0" borderId="0">
      <alignment horizontal="left"/>
    </xf>
    <xf numFmtId="0" fontId="23" fillId="0" borderId="0"/>
    <xf numFmtId="0" fontId="75" fillId="0" borderId="0">
      <alignment horizontal="left"/>
    </xf>
    <xf numFmtId="0" fontId="23" fillId="0" borderId="0"/>
    <xf numFmtId="0" fontId="74" fillId="0" borderId="0"/>
    <xf numFmtId="0" fontId="23" fillId="0" borderId="0"/>
    <xf numFmtId="0" fontId="23" fillId="0" borderId="0"/>
    <xf numFmtId="0" fontId="23" fillId="25" borderId="74" applyNumberFormat="0" applyFont="0" applyAlignment="0" applyProtection="0"/>
    <xf numFmtId="0" fontId="59" fillId="0" borderId="0" applyNumberFormat="0" applyFill="0" applyBorder="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68"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0" fontId="127" fillId="59" borderId="72" applyNumberFormat="0" applyAlignment="0" applyProtection="0"/>
    <xf numFmtId="189" fontId="27" fillId="0" borderId="0" applyFont="0" applyFill="0" applyBorder="0" applyAlignment="0" applyProtection="0"/>
    <xf numFmtId="200" fontId="27" fillId="0" borderId="0" applyFont="0" applyFill="0" applyBorder="0" applyAlignment="0" applyProtection="0"/>
    <xf numFmtId="10" fontId="23" fillId="0" borderId="0" applyFont="0" applyFill="0" applyBorder="0" applyAlignment="0" applyProtection="0"/>
    <xf numFmtId="9" fontId="23" fillId="0" borderId="0" applyFont="0" applyFill="0" applyBorder="0" applyAlignment="0" applyProtection="0"/>
    <xf numFmtId="9" fontId="27" fillId="0" borderId="0" applyFont="0" applyFill="0" applyBorder="0" applyAlignment="0" applyProtection="0"/>
    <xf numFmtId="9" fontId="23" fillId="0" borderId="0" applyFont="0" applyFill="0" applyBorder="0" applyAlignment="0" applyProtection="0"/>
    <xf numFmtId="9" fontId="27" fillId="0" borderId="0" applyFont="0" applyFill="0" applyBorder="0" applyAlignment="0" applyProtection="0"/>
    <xf numFmtId="9" fontId="23" fillId="0" borderId="0" applyFont="0" applyFill="0" applyBorder="0" applyAlignment="0" applyProtection="0"/>
    <xf numFmtId="9" fontId="116" fillId="0" borderId="0" applyFill="0" applyBorder="0" applyAlignment="0" applyProtection="0"/>
    <xf numFmtId="9" fontId="116" fillId="0" borderId="0" applyFill="0" applyBorder="0" applyAlignment="0" applyProtection="0"/>
    <xf numFmtId="9" fontId="23" fillId="0" borderId="0" applyFont="0" applyFill="0" applyBorder="0" applyAlignment="0" applyProtection="0"/>
    <xf numFmtId="9" fontId="139" fillId="0" borderId="0" applyFont="0" applyFill="0" applyBorder="0" applyAlignment="0" applyProtection="0"/>
    <xf numFmtId="49" fontId="128" fillId="0" borderId="0">
      <alignment vertical="center"/>
      <protection locked="0"/>
    </xf>
    <xf numFmtId="0" fontId="119" fillId="0" borderId="0" applyNumberFormat="0" applyFill="0" applyBorder="0" applyAlignment="0" applyProtection="0"/>
    <xf numFmtId="9" fontId="13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07" fillId="42" borderId="0" applyNumberFormat="0" applyBorder="0" applyAlignment="0" applyProtection="0"/>
    <xf numFmtId="0" fontId="107" fillId="46" borderId="0" applyNumberFormat="0" applyBorder="0" applyAlignment="0" applyProtection="0"/>
    <xf numFmtId="0" fontId="107" fillId="49"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54" borderId="0" applyNumberFormat="0" applyBorder="0" applyAlignment="0" applyProtection="0"/>
    <xf numFmtId="0" fontId="130" fillId="0" borderId="75" applyNumberFormat="0" applyFill="0" applyAlignment="0" applyProtection="0"/>
    <xf numFmtId="0" fontId="98" fillId="0" borderId="75" applyNumberFormat="0" applyFill="0" applyAlignment="0" applyProtection="0"/>
    <xf numFmtId="0" fontId="165" fillId="0" borderId="67" applyNumberFormat="0" applyFill="0" applyAlignment="0" applyProtection="0"/>
    <xf numFmtId="185" fontId="61" fillId="0" borderId="0" applyFill="0" applyBorder="0" applyAlignment="0"/>
    <xf numFmtId="186" fontId="61" fillId="0" borderId="0" applyFill="0" applyBorder="0" applyAlignment="0"/>
    <xf numFmtId="185" fontId="61" fillId="0" borderId="0" applyFill="0" applyBorder="0" applyAlignment="0"/>
    <xf numFmtId="190" fontId="61" fillId="0" borderId="0" applyFill="0" applyBorder="0" applyAlignment="0"/>
    <xf numFmtId="186" fontId="61" fillId="0" borderId="0" applyFill="0" applyBorder="0" applyAlignment="0"/>
    <xf numFmtId="0" fontId="140" fillId="61" borderId="76" applyNumberFormat="0" applyAlignment="0" applyProtection="0"/>
    <xf numFmtId="0" fontId="99" fillId="61" borderId="76" applyNumberFormat="0" applyAlignment="0" applyProtection="0"/>
    <xf numFmtId="0" fontId="99" fillId="96" borderId="68" applyNumberFormat="0" applyAlignment="0" applyProtection="0"/>
    <xf numFmtId="0" fontId="114" fillId="59" borderId="73" applyNumberFormat="0" applyAlignment="0" applyProtection="0"/>
    <xf numFmtId="49" fontId="141" fillId="0" borderId="0">
      <alignment vertical="center"/>
      <protection locked="0"/>
    </xf>
    <xf numFmtId="0" fontId="67" fillId="13" borderId="0" applyNumberFormat="0" applyBorder="0" applyAlignment="0" applyProtection="0"/>
    <xf numFmtId="0" fontId="81" fillId="12" borderId="0" applyNumberFormat="0" applyBorder="0" applyAlignment="0" applyProtection="0"/>
    <xf numFmtId="0" fontId="81" fillId="18" borderId="0" applyNumberFormat="0" applyBorder="0" applyAlignment="0" applyProtection="0"/>
    <xf numFmtId="0" fontId="142" fillId="0" borderId="0" applyNumberFormat="0" applyFill="0" applyBorder="0" applyAlignment="0" applyProtection="0"/>
    <xf numFmtId="0" fontId="111" fillId="12" borderId="0" applyNumberFormat="0" applyBorder="0" applyAlignment="0" applyProtection="0"/>
    <xf numFmtId="0" fontId="68" fillId="59" borderId="72" applyNumberFormat="0" applyAlignment="0" applyProtection="0"/>
    <xf numFmtId="0" fontId="73" fillId="0" borderId="0"/>
    <xf numFmtId="0" fontId="143" fillId="0" borderId="0"/>
    <xf numFmtId="0" fontId="38" fillId="0" borderId="0" applyBorder="0"/>
    <xf numFmtId="0" fontId="144" fillId="0" borderId="0"/>
    <xf numFmtId="0" fontId="40" fillId="0" borderId="0">
      <alignment horizontal="left" vertical="top" wrapText="1"/>
    </xf>
    <xf numFmtId="0" fontId="38" fillId="0" borderId="0"/>
    <xf numFmtId="0" fontId="38" fillId="0" borderId="0"/>
    <xf numFmtId="0" fontId="23" fillId="0" borderId="0"/>
    <xf numFmtId="0" fontId="144" fillId="0" borderId="0"/>
    <xf numFmtId="0" fontId="100" fillId="0" borderId="0" applyNumberFormat="0" applyFill="0" applyBorder="0" applyAlignment="0" applyProtection="0"/>
    <xf numFmtId="0" fontId="166" fillId="0" borderId="0" applyNumberFormat="0" applyFill="0" applyBorder="0" applyAlignment="0" applyProtection="0"/>
    <xf numFmtId="0" fontId="69" fillId="0" borderId="0" applyNumberFormat="0" applyFill="0" applyBorder="0" applyAlignment="0" applyProtection="0"/>
    <xf numFmtId="0" fontId="27" fillId="0" borderId="82">
      <alignment horizontal="left" vertical="top" wrapText="1"/>
    </xf>
    <xf numFmtId="49" fontId="54" fillId="0" borderId="0" applyFill="0" applyBorder="0" applyAlignment="0"/>
    <xf numFmtId="201" fontId="54" fillId="0" borderId="0" applyFill="0" applyBorder="0" applyAlignment="0"/>
    <xf numFmtId="202" fontId="54" fillId="0" borderId="0" applyFill="0" applyBorder="0" applyAlignment="0"/>
    <xf numFmtId="0" fontId="100" fillId="0" borderId="0" applyNumberFormat="0" applyFill="0" applyBorder="0" applyAlignment="0" applyProtection="0"/>
    <xf numFmtId="0" fontId="66" fillId="0" borderId="0" applyNumberFormat="0" applyFill="0" applyBorder="0" applyAlignment="0" applyProtection="0"/>
    <xf numFmtId="0" fontId="152" fillId="0" borderId="0" applyNumberFormat="0" applyFill="0" applyBorder="0" applyAlignment="0" applyProtection="0"/>
    <xf numFmtId="0" fontId="94" fillId="0" borderId="78" applyNumberFormat="0" applyFill="0" applyAlignment="0" applyProtection="0"/>
    <xf numFmtId="0" fontId="95" fillId="0" borderId="79" applyNumberFormat="0" applyFill="0" applyAlignment="0" applyProtection="0"/>
    <xf numFmtId="0" fontId="96" fillId="0" borderId="80" applyNumberFormat="0" applyFill="0" applyAlignment="0" applyProtection="0"/>
    <xf numFmtId="0" fontId="96" fillId="0" borderId="0" applyNumberFormat="0" applyFill="0" applyBorder="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101"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60" fillId="0" borderId="77" applyNumberFormat="0" applyFill="0" applyAlignment="0" applyProtection="0"/>
    <xf numFmtId="0" fontId="145" fillId="0" borderId="0"/>
    <xf numFmtId="0" fontId="82" fillId="0" borderId="0" applyNumberFormat="0" applyFill="0" applyBorder="0" applyAlignment="0" applyProtection="0"/>
    <xf numFmtId="0" fontId="83" fillId="0" borderId="78" applyNumberFormat="0" applyFill="0" applyAlignment="0" applyProtection="0"/>
    <xf numFmtId="0" fontId="147" fillId="0" borderId="78" applyNumberFormat="0" applyFill="0" applyAlignment="0" applyProtection="0"/>
    <xf numFmtId="0" fontId="84" fillId="0" borderId="79" applyNumberFormat="0" applyFill="0" applyAlignment="0" applyProtection="0"/>
    <xf numFmtId="0" fontId="148" fillId="0" borderId="79" applyNumberFormat="0" applyFill="0" applyAlignment="0" applyProtection="0"/>
    <xf numFmtId="0" fontId="85" fillId="0" borderId="80" applyNumberFormat="0" applyFill="0" applyAlignment="0" applyProtection="0"/>
    <xf numFmtId="0" fontId="149" fillId="0" borderId="80" applyNumberFormat="0" applyFill="0" applyAlignment="0" applyProtection="0"/>
    <xf numFmtId="0" fontId="85" fillId="0" borderId="0" applyNumberFormat="0" applyFill="0" applyBorder="0" applyAlignment="0" applyProtection="0"/>
    <xf numFmtId="0" fontId="149" fillId="0" borderId="0" applyNumberFormat="0" applyFill="0" applyBorder="0" applyAlignment="0" applyProtection="0"/>
    <xf numFmtId="0" fontId="146" fillId="0" borderId="0" applyNumberFormat="0" applyFill="0" applyBorder="0" applyAlignment="0" applyProtection="0"/>
    <xf numFmtId="0" fontId="66" fillId="0" borderId="0" applyNumberFormat="0" applyFill="0" applyBorder="0" applyAlignment="0" applyProtection="0"/>
    <xf numFmtId="0" fontId="101" fillId="0" borderId="77" applyNumberFormat="0" applyFill="0" applyAlignment="0" applyProtection="0"/>
    <xf numFmtId="0" fontId="101" fillId="0" borderId="70" applyNumberFormat="0" applyFill="0" applyAlignment="0" applyProtection="0"/>
    <xf numFmtId="0" fontId="141" fillId="0" borderId="0" applyFill="0" applyBorder="0" applyProtection="0">
      <alignment vertical="center"/>
    </xf>
    <xf numFmtId="203" fontId="37" fillId="66" borderId="83">
      <alignment vertical="center"/>
    </xf>
    <xf numFmtId="194" fontId="37" fillId="66" borderId="83">
      <alignment vertical="center"/>
    </xf>
    <xf numFmtId="0" fontId="102" fillId="16" borderId="73" applyNumberFormat="0" applyAlignment="0" applyProtection="0"/>
    <xf numFmtId="0" fontId="167" fillId="26" borderId="65" applyNumberFormat="0" applyAlignment="0" applyProtection="0"/>
    <xf numFmtId="166" fontId="23" fillId="0" borderId="0" applyFont="0" applyFill="0" applyBorder="0" applyAlignment="0" applyProtection="0"/>
    <xf numFmtId="166" fontId="23" fillId="0" borderId="0" applyFont="0" applyFill="0" applyBorder="0" applyAlignment="0" applyProtection="0"/>
    <xf numFmtId="0" fontId="99" fillId="61" borderId="76" applyNumberFormat="0" applyAlignment="0" applyProtection="0"/>
    <xf numFmtId="0" fontId="86" fillId="0" borderId="75" applyNumberFormat="0" applyFill="0" applyAlignment="0" applyProtection="0"/>
    <xf numFmtId="0" fontId="150" fillId="0" borderId="84" applyNumberFormat="0" applyFill="0" applyAlignment="0" applyProtection="0"/>
    <xf numFmtId="0" fontId="126" fillId="16" borderId="73" applyNumberFormat="0" applyAlignment="0" applyProtection="0"/>
    <xf numFmtId="0" fontId="60" fillId="0" borderId="77" applyNumberFormat="0" applyFill="0" applyAlignment="0" applyProtection="0"/>
    <xf numFmtId="204" fontId="105" fillId="0" borderId="0" applyFill="0" applyBorder="0" applyAlignment="0" applyProtection="0"/>
    <xf numFmtId="205" fontId="105" fillId="0" borderId="0" applyFill="0" applyBorder="0" applyAlignment="0" applyProtection="0"/>
    <xf numFmtId="0" fontId="87"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36" fillId="0" borderId="0">
      <protection locked="0"/>
    </xf>
    <xf numFmtId="0" fontId="59" fillId="0" borderId="0" applyNumberForma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51" fillId="0" borderId="0" applyFont="0" applyFill="0" applyBorder="0" applyAlignment="0" applyProtection="0"/>
    <xf numFmtId="173" fontId="51" fillId="0" borderId="0" applyFont="0" applyFill="0" applyBorder="0" applyAlignment="0" applyProtection="0"/>
    <xf numFmtId="173" fontId="51" fillId="0" borderId="0" applyFont="0" applyFill="0" applyBorder="0" applyAlignment="0" applyProtection="0"/>
    <xf numFmtId="183" fontId="23"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43" fontId="104"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43" fontId="139" fillId="0" borderId="0" applyFont="0" applyFill="0" applyBorder="0" applyAlignment="0" applyProtection="0"/>
    <xf numFmtId="40" fontId="134"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43" fontId="23"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43" fontId="23"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23"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173" fontId="75" fillId="0" borderId="0" applyFont="0" applyFill="0" applyBorder="0" applyAlignment="0" applyProtection="0"/>
    <xf numFmtId="43" fontId="13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3" fontId="51" fillId="0" borderId="0" applyFont="0" applyFill="0" applyBorder="0" applyAlignment="0" applyProtection="0"/>
    <xf numFmtId="43" fontId="23" fillId="0" borderId="0" applyFont="0" applyFill="0" applyBorder="0" applyAlignment="0" applyProtection="0"/>
    <xf numFmtId="173" fontId="51" fillId="0" borderId="0" applyFont="0" applyFill="0" applyBorder="0" applyAlignment="0" applyProtection="0"/>
    <xf numFmtId="173" fontId="51" fillId="0" borderId="0" applyFont="0" applyFill="0" applyBorder="0" applyAlignment="0" applyProtection="0"/>
    <xf numFmtId="43" fontId="139" fillId="0" borderId="0" applyFont="0" applyFill="0" applyBorder="0" applyAlignment="0" applyProtection="0"/>
    <xf numFmtId="173" fontId="7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73" fontId="51" fillId="0" borderId="0" applyFont="0" applyFill="0" applyBorder="0" applyAlignment="0" applyProtection="0"/>
    <xf numFmtId="0" fontId="88" fillId="61" borderId="76" applyNumberFormat="0" applyAlignment="0" applyProtection="0"/>
    <xf numFmtId="0" fontId="88" fillId="67" borderId="76" applyNumberFormat="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4" fillId="0" borderId="0"/>
    <xf numFmtId="0" fontId="43" fillId="0" borderId="0"/>
    <xf numFmtId="0" fontId="27" fillId="0" borderId="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96"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125" fillId="0" borderId="86" applyNumberFormat="0" applyFill="0" applyAlignment="0" applyProtection="0"/>
    <xf numFmtId="0" fontId="96" fillId="0" borderId="86" applyNumberFormat="0" applyFill="0" applyAlignment="0" applyProtection="0"/>
    <xf numFmtId="0" fontId="96" fillId="0" borderId="86" applyNumberFormat="0" applyFill="0" applyAlignment="0" applyProtection="0"/>
    <xf numFmtId="0" fontId="85" fillId="0" borderId="86" applyNumberFormat="0" applyFill="0" applyAlignment="0" applyProtection="0"/>
    <xf numFmtId="0" fontId="149" fillId="0" borderId="86" applyNumberFormat="0" applyFill="0" applyAlignment="0" applyProtection="0"/>
    <xf numFmtId="173" fontId="1" fillId="0" borderId="0" applyFont="0" applyFill="0" applyBorder="0" applyAlignment="0" applyProtection="0"/>
    <xf numFmtId="0" fontId="1" fillId="0" borderId="0"/>
    <xf numFmtId="0" fontId="1" fillId="0" borderId="0"/>
    <xf numFmtId="0" fontId="23" fillId="0" borderId="0"/>
    <xf numFmtId="0" fontId="33" fillId="0" borderId="0"/>
    <xf numFmtId="43" fontId="8" fillId="0" borderId="0" applyFont="0" applyFill="0" applyBorder="0" applyAlignment="0" applyProtection="0"/>
    <xf numFmtId="0" fontId="134" fillId="0" borderId="0"/>
    <xf numFmtId="0" fontId="23" fillId="0" borderId="0"/>
  </cellStyleXfs>
  <cellXfs count="1240">
    <xf numFmtId="0" fontId="0" fillId="0" borderId="0" xfId="0"/>
    <xf numFmtId="0" fontId="9" fillId="0" borderId="0" xfId="3" applyFont="1"/>
    <xf numFmtId="0" fontId="10" fillId="0" borderId="0" xfId="0" applyFont="1"/>
    <xf numFmtId="0" fontId="11" fillId="0" borderId="0" xfId="0" applyFont="1" applyAlignment="1" applyProtection="1">
      <alignment horizontal="center" wrapText="1"/>
      <protection locked="0"/>
    </xf>
    <xf numFmtId="0" fontId="11" fillId="0" borderId="0" xfId="0" applyFont="1" applyAlignment="1" applyProtection="1">
      <alignment horizontal="center" vertical="center" wrapText="1"/>
      <protection locked="0"/>
    </xf>
    <xf numFmtId="0" fontId="11" fillId="0" borderId="0" xfId="0" applyFont="1"/>
    <xf numFmtId="0" fontId="13" fillId="0" borderId="0" xfId="0" applyFont="1"/>
    <xf numFmtId="0" fontId="11" fillId="0" borderId="0" xfId="3" applyFont="1"/>
    <xf numFmtId="0" fontId="14" fillId="0" borderId="0" xfId="3" applyFont="1"/>
    <xf numFmtId="49" fontId="13" fillId="0" borderId="0" xfId="0" applyNumberFormat="1" applyFont="1"/>
    <xf numFmtId="0" fontId="9" fillId="0" borderId="0" xfId="3" applyFont="1" applyAlignment="1">
      <alignment horizontal="left" vertical="top"/>
    </xf>
    <xf numFmtId="0" fontId="11" fillId="0" borderId="0" xfId="0" applyFont="1" applyAlignment="1">
      <alignment horizontal="left"/>
    </xf>
    <xf numFmtId="0" fontId="15" fillId="0" borderId="0" xfId="3" applyFont="1"/>
    <xf numFmtId="0" fontId="11"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8" fillId="2" borderId="4" xfId="0" applyFont="1" applyFill="1" applyBorder="1" applyAlignment="1" applyProtection="1">
      <alignment horizontal="left" vertical="top" wrapText="1"/>
      <protection locked="0"/>
    </xf>
    <xf numFmtId="0" fontId="19" fillId="2" borderId="4" xfId="0" applyFont="1" applyFill="1" applyBorder="1" applyAlignment="1" applyProtection="1">
      <alignment horizontal="center" wrapText="1"/>
      <protection locked="0"/>
    </xf>
    <xf numFmtId="0" fontId="19" fillId="0" borderId="0" xfId="0" applyFont="1" applyAlignment="1" applyProtection="1">
      <alignment horizontal="center" vertical="center" wrapText="1"/>
      <protection locked="0"/>
    </xf>
    <xf numFmtId="0" fontId="17" fillId="2" borderId="7" xfId="0" applyFont="1" applyFill="1" applyBorder="1" applyAlignment="1">
      <alignment horizontal="left" vertical="top" wrapText="1"/>
    </xf>
    <xf numFmtId="0" fontId="19" fillId="0" borderId="12" xfId="0" applyFont="1" applyBorder="1" applyAlignment="1">
      <alignment horizontal="left" vertical="top" wrapText="1"/>
    </xf>
    <xf numFmtId="0" fontId="19" fillId="0" borderId="12" xfId="0" applyFont="1" applyBorder="1" applyAlignment="1">
      <alignment horizontal="center" wrapText="1"/>
    </xf>
    <xf numFmtId="0" fontId="19" fillId="2" borderId="12" xfId="0" applyFont="1" applyFill="1" applyBorder="1" applyAlignment="1">
      <alignment horizontal="center" wrapText="1"/>
    </xf>
    <xf numFmtId="0" fontId="19" fillId="2" borderId="12" xfId="0" applyFont="1" applyFill="1" applyBorder="1" applyAlignment="1">
      <alignment horizontal="left" vertical="top" wrapText="1"/>
    </xf>
    <xf numFmtId="0" fontId="19" fillId="2" borderId="17" xfId="0" applyFont="1" applyFill="1" applyBorder="1" applyAlignment="1">
      <alignment horizontal="left" vertical="top" wrapText="1"/>
    </xf>
    <xf numFmtId="0" fontId="19" fillId="2" borderId="13" xfId="0" applyFont="1" applyFill="1" applyBorder="1" applyAlignment="1">
      <alignment horizontal="center" wrapText="1"/>
    </xf>
    <xf numFmtId="0" fontId="19" fillId="0" borderId="23" xfId="0" applyFont="1" applyBorder="1" applyAlignment="1">
      <alignment horizontal="left" vertical="top" wrapText="1"/>
    </xf>
    <xf numFmtId="0" fontId="19" fillId="0" borderId="0" xfId="0" applyFont="1" applyBorder="1" applyAlignment="1">
      <alignment horizontal="center" wrapText="1"/>
    </xf>
    <xf numFmtId="0" fontId="19" fillId="0" borderId="28" xfId="0" applyFont="1" applyBorder="1" applyAlignment="1" applyProtection="1">
      <alignment horizontal="left" vertical="top" wrapText="1"/>
      <protection locked="0"/>
    </xf>
    <xf numFmtId="0" fontId="19" fillId="0" borderId="28" xfId="0" applyFont="1" applyBorder="1" applyAlignment="1" applyProtection="1">
      <alignment horizontal="center" wrapText="1"/>
      <protection locked="0"/>
    </xf>
    <xf numFmtId="0" fontId="17" fillId="0" borderId="13" xfId="0" applyFont="1" applyBorder="1" applyAlignment="1" applyProtection="1">
      <alignment horizontal="left" vertical="top" wrapText="1"/>
      <protection locked="0"/>
    </xf>
    <xf numFmtId="0" fontId="19" fillId="0" borderId="13" xfId="0" applyFont="1" applyBorder="1" applyAlignment="1" applyProtection="1">
      <alignment horizontal="center" wrapText="1"/>
      <protection locked="0"/>
    </xf>
    <xf numFmtId="0" fontId="19" fillId="0" borderId="23" xfId="0" applyFont="1" applyBorder="1" applyAlignment="1" applyProtection="1">
      <alignment horizontal="center" wrapText="1"/>
      <protection locked="0"/>
    </xf>
    <xf numFmtId="0" fontId="19" fillId="0" borderId="0" xfId="0" applyFont="1" applyAlignment="1" applyProtection="1">
      <alignment horizontal="center" wrapText="1"/>
      <protection locked="0"/>
    </xf>
    <xf numFmtId="0" fontId="19" fillId="0" borderId="12" xfId="5" applyFont="1" applyBorder="1" applyAlignment="1">
      <alignment horizontal="left" vertical="top" wrapText="1"/>
    </xf>
    <xf numFmtId="0" fontId="19" fillId="0" borderId="12" xfId="5" applyFont="1" applyBorder="1" applyAlignment="1">
      <alignment horizontal="center" wrapText="1"/>
    </xf>
    <xf numFmtId="0" fontId="19" fillId="2" borderId="12" xfId="5" applyFont="1" applyFill="1" applyBorder="1" applyAlignment="1">
      <alignment horizontal="left" vertical="top" wrapText="1"/>
    </xf>
    <xf numFmtId="0" fontId="19" fillId="3" borderId="12" xfId="5" applyFont="1" applyFill="1" applyBorder="1" applyAlignment="1">
      <alignment horizontal="left" vertical="top" wrapText="1"/>
    </xf>
    <xf numFmtId="0" fontId="19" fillId="3" borderId="12" xfId="0" applyFont="1" applyFill="1" applyBorder="1" applyAlignment="1">
      <alignment horizontal="center" wrapText="1"/>
    </xf>
    <xf numFmtId="0" fontId="25" fillId="0" borderId="0" xfId="0" applyFont="1"/>
    <xf numFmtId="170" fontId="26" fillId="0" borderId="12" xfId="6" applyFont="1" applyBorder="1" applyAlignment="1">
      <alignment horizontal="justify" vertical="top" wrapText="1"/>
    </xf>
    <xf numFmtId="0" fontId="18" fillId="0" borderId="12" xfId="0" applyFont="1" applyBorder="1" applyAlignment="1">
      <alignment horizontal="center" wrapText="1"/>
    </xf>
    <xf numFmtId="2" fontId="25" fillId="0" borderId="0" xfId="0" applyNumberFormat="1" applyFont="1"/>
    <xf numFmtId="0" fontId="18" fillId="2" borderId="12" xfId="0" applyFont="1" applyFill="1" applyBorder="1" applyAlignment="1">
      <alignment horizontal="center" wrapText="1"/>
    </xf>
    <xf numFmtId="0" fontId="17" fillId="0" borderId="35" xfId="0" applyFont="1" applyBorder="1" applyAlignment="1" applyProtection="1">
      <alignment horizontal="left" vertical="top" wrapText="1"/>
      <protection locked="0"/>
    </xf>
    <xf numFmtId="0" fontId="17" fillId="0" borderId="35" xfId="0" applyFont="1" applyBorder="1" applyAlignment="1" applyProtection="1">
      <alignment horizontal="center" wrapText="1"/>
      <protection locked="0"/>
    </xf>
    <xf numFmtId="0" fontId="19" fillId="0" borderId="28" xfId="0" applyFont="1" applyBorder="1" applyAlignment="1">
      <alignment horizontal="left" vertical="top" wrapText="1"/>
    </xf>
    <xf numFmtId="0" fontId="19" fillId="0" borderId="23" xfId="0" applyFont="1" applyBorder="1" applyAlignment="1">
      <alignment horizontal="center" wrapText="1"/>
    </xf>
    <xf numFmtId="170" fontId="19" fillId="0" borderId="12" xfId="6" applyFont="1" applyBorder="1" applyAlignment="1">
      <alignment horizontal="left" vertical="top" wrapText="1"/>
    </xf>
    <xf numFmtId="170" fontId="19" fillId="0" borderId="12" xfId="6" applyFont="1" applyBorder="1" applyAlignment="1">
      <alignment horizontal="center" wrapText="1"/>
    </xf>
    <xf numFmtId="170" fontId="19" fillId="2" borderId="12" xfId="6" applyFont="1" applyFill="1" applyBorder="1" applyAlignment="1">
      <alignment horizontal="left" vertical="top" wrapText="1"/>
    </xf>
    <xf numFmtId="170" fontId="19" fillId="2" borderId="12" xfId="6" applyFont="1" applyFill="1" applyBorder="1" applyAlignment="1">
      <alignment horizontal="center" wrapText="1"/>
    </xf>
    <xf numFmtId="0" fontId="19" fillId="3" borderId="12" xfId="0" applyFont="1" applyFill="1" applyBorder="1" applyAlignment="1" applyProtection="1">
      <alignment horizontal="left" vertical="top" wrapText="1"/>
      <protection locked="0"/>
    </xf>
    <xf numFmtId="0" fontId="19" fillId="3" borderId="12" xfId="0" applyFont="1" applyFill="1" applyBorder="1" applyAlignment="1" applyProtection="1">
      <alignment horizontal="center" wrapText="1"/>
      <protection locked="0"/>
    </xf>
    <xf numFmtId="0" fontId="19" fillId="3" borderId="0" xfId="0" applyFont="1" applyFill="1" applyAlignment="1" applyProtection="1">
      <alignment horizontal="center" vertical="center" wrapText="1"/>
      <protection locked="0"/>
    </xf>
    <xf numFmtId="0" fontId="19" fillId="3" borderId="12" xfId="0" applyFont="1" applyFill="1" applyBorder="1" applyAlignment="1">
      <alignment horizontal="left" vertical="top" wrapText="1"/>
    </xf>
    <xf numFmtId="170" fontId="19" fillId="3" borderId="12" xfId="6" applyFont="1" applyFill="1" applyBorder="1" applyAlignment="1">
      <alignment horizontal="center" wrapText="1"/>
    </xf>
    <xf numFmtId="0" fontId="17" fillId="0" borderId="35" xfId="0" applyFont="1" applyBorder="1" applyAlignment="1">
      <alignment horizontal="left" vertical="top" wrapText="1"/>
    </xf>
    <xf numFmtId="171" fontId="17" fillId="0" borderId="35" xfId="0" applyNumberFormat="1" applyFont="1" applyBorder="1" applyAlignment="1">
      <alignment horizontal="center" wrapText="1"/>
    </xf>
    <xf numFmtId="170" fontId="19" fillId="2" borderId="12" xfId="8" applyFont="1" applyFill="1" applyBorder="1" applyAlignment="1">
      <alignment horizontal="center" wrapText="1"/>
    </xf>
    <xf numFmtId="170" fontId="19" fillId="0" borderId="12" xfId="8" applyFont="1" applyBorder="1" applyAlignment="1">
      <alignment horizontal="center" wrapText="1"/>
    </xf>
    <xf numFmtId="170" fontId="19" fillId="3" borderId="12" xfId="8" applyFont="1" applyFill="1" applyBorder="1" applyAlignment="1">
      <alignment horizontal="center" wrapText="1"/>
    </xf>
    <xf numFmtId="0" fontId="17" fillId="3" borderId="0" xfId="5" applyFont="1" applyFill="1" applyAlignment="1">
      <alignment horizontal="left" vertical="top" wrapText="1"/>
    </xf>
    <xf numFmtId="0" fontId="17" fillId="3" borderId="39" xfId="5" applyFont="1" applyFill="1" applyBorder="1" applyAlignment="1">
      <alignment horizontal="left" vertical="top" wrapText="1"/>
    </xf>
    <xf numFmtId="0" fontId="19" fillId="3" borderId="0" xfId="5" applyFont="1" applyFill="1" applyAlignment="1">
      <alignment horizontal="left" vertical="top" wrapText="1"/>
    </xf>
    <xf numFmtId="0" fontId="19" fillId="3" borderId="39" xfId="5" applyFont="1" applyFill="1" applyBorder="1" applyAlignment="1">
      <alignment horizontal="left" vertical="top" wrapText="1"/>
    </xf>
    <xf numFmtId="49" fontId="19" fillId="0" borderId="12" xfId="5" applyNumberFormat="1" applyFont="1" applyBorder="1" applyAlignment="1">
      <alignment horizontal="left" vertical="top" wrapText="1"/>
    </xf>
    <xf numFmtId="170" fontId="19" fillId="0" borderId="12" xfId="9" applyFont="1" applyBorder="1" applyAlignment="1">
      <alignment horizontal="center" wrapText="1"/>
    </xf>
    <xf numFmtId="170" fontId="19" fillId="2" borderId="12" xfId="9" applyFont="1" applyFill="1" applyBorder="1" applyAlignment="1">
      <alignment horizontal="center" wrapText="1"/>
    </xf>
    <xf numFmtId="0" fontId="19" fillId="3" borderId="23" xfId="0" applyFont="1" applyFill="1" applyBorder="1" applyAlignment="1">
      <alignment horizontal="left" vertical="top" wrapText="1"/>
    </xf>
    <xf numFmtId="0" fontId="19" fillId="3" borderId="0" xfId="5" applyFont="1" applyFill="1" applyAlignment="1">
      <alignment horizontal="center" wrapText="1"/>
    </xf>
    <xf numFmtId="0" fontId="19" fillId="3" borderId="12" xfId="5" applyFont="1" applyFill="1" applyBorder="1" applyAlignment="1">
      <alignment horizontal="center" wrapText="1"/>
    </xf>
    <xf numFmtId="0" fontId="19" fillId="2" borderId="12" xfId="5" applyFont="1" applyFill="1" applyBorder="1" applyAlignment="1">
      <alignment horizontal="center" wrapText="1"/>
    </xf>
    <xf numFmtId="0" fontId="19" fillId="3" borderId="23" xfId="5" applyFont="1" applyFill="1" applyBorder="1" applyAlignment="1">
      <alignment horizontal="center" wrapText="1"/>
    </xf>
    <xf numFmtId="0" fontId="19" fillId="0" borderId="23" xfId="5" applyFont="1" applyBorder="1" applyAlignment="1">
      <alignment horizontal="left" vertical="top" wrapText="1"/>
    </xf>
    <xf numFmtId="0" fontId="19" fillId="3" borderId="28" xfId="0" applyFont="1" applyFill="1" applyBorder="1" applyAlignment="1">
      <alignment horizontal="left" vertical="top" wrapText="1"/>
    </xf>
    <xf numFmtId="0" fontId="19" fillId="3" borderId="23" xfId="5" applyFont="1" applyFill="1" applyBorder="1" applyAlignment="1">
      <alignment horizontal="left" vertical="top" wrapText="1"/>
    </xf>
    <xf numFmtId="0" fontId="20" fillId="3" borderId="10" xfId="0" applyFont="1" applyFill="1" applyBorder="1" applyAlignment="1">
      <alignment horizontal="left" vertical="top" wrapText="1"/>
    </xf>
    <xf numFmtId="0" fontId="19" fillId="3" borderId="13" xfId="5" applyFont="1" applyFill="1" applyBorder="1" applyAlignment="1">
      <alignment horizontal="left" vertical="top" wrapText="1"/>
    </xf>
    <xf numFmtId="0" fontId="19" fillId="3" borderId="13" xfId="5" applyFont="1" applyFill="1" applyBorder="1" applyAlignment="1">
      <alignment horizontal="center" wrapText="1"/>
    </xf>
    <xf numFmtId="0" fontId="22" fillId="3" borderId="39" xfId="5" applyFont="1" applyFill="1" applyBorder="1" applyAlignment="1">
      <alignment horizontal="left" vertical="top" wrapText="1"/>
    </xf>
    <xf numFmtId="170" fontId="19" fillId="3" borderId="13" xfId="8" applyFont="1" applyFill="1" applyBorder="1" applyAlignment="1">
      <alignment horizontal="center" wrapText="1"/>
    </xf>
    <xf numFmtId="0" fontId="19" fillId="3" borderId="13" xfId="0" applyFont="1" applyFill="1" applyBorder="1" applyAlignment="1">
      <alignment horizontal="left" vertical="top" wrapText="1"/>
    </xf>
    <xf numFmtId="0" fontId="19" fillId="3" borderId="13" xfId="0" applyFont="1" applyFill="1" applyBorder="1" applyAlignment="1">
      <alignment horizontal="center" wrapText="1"/>
    </xf>
    <xf numFmtId="0" fontId="17" fillId="0" borderId="0" xfId="0" applyFont="1" applyBorder="1" applyAlignment="1" applyProtection="1">
      <alignment horizontal="center" vertical="center" wrapText="1"/>
      <protection locked="0"/>
    </xf>
    <xf numFmtId="4" fontId="19" fillId="3" borderId="12" xfId="6" applyNumberFormat="1" applyFont="1" applyFill="1" applyBorder="1" applyAlignment="1" applyProtection="1">
      <alignment horizontal="left" vertical="top" wrapText="1"/>
      <protection locked="0"/>
    </xf>
    <xf numFmtId="0" fontId="19" fillId="2" borderId="13" xfId="5" applyFont="1" applyFill="1" applyBorder="1" applyAlignment="1">
      <alignment horizontal="left" vertical="top" wrapText="1"/>
    </xf>
    <xf numFmtId="170" fontId="19" fillId="2" borderId="13" xfId="8" applyFont="1" applyFill="1" applyBorder="1" applyAlignment="1">
      <alignment horizontal="center" wrapText="1"/>
    </xf>
    <xf numFmtId="0" fontId="19" fillId="0" borderId="0" xfId="0" applyFont="1" applyAlignment="1" applyProtection="1">
      <alignment horizontal="left" vertical="top" wrapText="1"/>
      <protection locked="0"/>
    </xf>
    <xf numFmtId="0" fontId="15" fillId="0" borderId="0" xfId="0" applyFont="1" applyAlignment="1" applyProtection="1">
      <alignment horizontal="center" vertical="center" wrapText="1"/>
      <protection locked="0"/>
    </xf>
    <xf numFmtId="2" fontId="11" fillId="0" borderId="44" xfId="0" applyNumberFormat="1" applyFont="1" applyBorder="1" applyAlignment="1" applyProtection="1">
      <alignment horizontal="center" vertical="center" wrapText="1"/>
      <protection locked="0"/>
    </xf>
    <xf numFmtId="167" fontId="11" fillId="0" borderId="45" xfId="0" applyNumberFormat="1" applyFont="1" applyBorder="1" applyAlignment="1" applyProtection="1">
      <alignment horizontal="right" vertical="center" wrapText="1"/>
      <protection locked="0"/>
    </xf>
    <xf numFmtId="171" fontId="11" fillId="0" borderId="44" xfId="0" applyNumberFormat="1" applyFont="1" applyBorder="1" applyAlignment="1" applyProtection="1">
      <alignment horizontal="center" vertical="center" wrapText="1"/>
      <protection locked="0"/>
    </xf>
    <xf numFmtId="171" fontId="11" fillId="0" borderId="19" xfId="0" applyNumberFormat="1" applyFont="1" applyBorder="1" applyAlignment="1" applyProtection="1">
      <alignment horizontal="center" vertical="center" wrapText="1"/>
      <protection locked="0"/>
    </xf>
    <xf numFmtId="167" fontId="11" fillId="0" borderId="46" xfId="0" applyNumberFormat="1" applyFont="1" applyBorder="1" applyAlignment="1" applyProtection="1">
      <alignment horizontal="right" vertical="center" wrapText="1"/>
      <protection locked="0"/>
    </xf>
    <xf numFmtId="172" fontId="11" fillId="0" borderId="0" xfId="0" applyNumberFormat="1" applyFont="1" applyAlignment="1" applyProtection="1">
      <alignment horizontal="center" vertical="center" wrapText="1"/>
      <protection locked="0"/>
    </xf>
    <xf numFmtId="0" fontId="15" fillId="2" borderId="6" xfId="0" applyFont="1" applyFill="1" applyBorder="1" applyAlignment="1">
      <alignment horizontal="center" vertical="center" wrapText="1"/>
    </xf>
    <xf numFmtId="0" fontId="15" fillId="2" borderId="7" xfId="0" applyFont="1" applyFill="1" applyBorder="1" applyAlignment="1">
      <alignment horizontal="left" vertical="center" wrapText="1"/>
    </xf>
    <xf numFmtId="171" fontId="15" fillId="2" borderId="8" xfId="0" applyNumberFormat="1" applyFont="1" applyFill="1" applyBorder="1" applyAlignment="1">
      <alignment wrapText="1"/>
    </xf>
    <xf numFmtId="171" fontId="15" fillId="2" borderId="2" xfId="0" applyNumberFormat="1" applyFont="1" applyFill="1" applyBorder="1" applyAlignment="1">
      <alignment wrapText="1"/>
    </xf>
    <xf numFmtId="167" fontId="15" fillId="2" borderId="43" xfId="0" applyNumberFormat="1" applyFont="1" applyFill="1" applyBorder="1" applyAlignment="1">
      <alignment wrapText="1"/>
    </xf>
    <xf numFmtId="2" fontId="15" fillId="2" borderId="7" xfId="0" applyNumberFormat="1" applyFont="1" applyFill="1" applyBorder="1" applyAlignment="1">
      <alignment horizontal="left" vertical="center" wrapText="1"/>
    </xf>
    <xf numFmtId="0" fontId="23" fillId="0" borderId="0" xfId="0" applyFont="1"/>
    <xf numFmtId="0" fontId="24" fillId="3" borderId="23" xfId="5" applyFont="1" applyFill="1" applyBorder="1" applyAlignment="1">
      <alignment horizontal="left" vertical="top" wrapText="1"/>
    </xf>
    <xf numFmtId="0" fontId="19" fillId="3" borderId="24" xfId="5" applyFont="1" applyFill="1" applyBorder="1" applyAlignment="1">
      <alignment horizontal="left" vertical="top" wrapText="1"/>
    </xf>
    <xf numFmtId="0" fontId="19" fillId="3" borderId="44" xfId="5" applyFont="1" applyFill="1" applyBorder="1" applyAlignment="1">
      <alignment horizontal="left" vertical="top" wrapText="1"/>
    </xf>
    <xf numFmtId="0" fontId="22" fillId="0" borderId="36" xfId="7" applyFont="1" applyBorder="1" applyAlignment="1">
      <alignment horizontal="left" vertical="top" wrapText="1"/>
    </xf>
    <xf numFmtId="0" fontId="46" fillId="0" borderId="0" xfId="0" applyFont="1"/>
    <xf numFmtId="0" fontId="46" fillId="0" borderId="0" xfId="0" applyFont="1" applyAlignment="1">
      <alignment wrapText="1"/>
    </xf>
    <xf numFmtId="0" fontId="46" fillId="0" borderId="0" xfId="0" applyFont="1" applyAlignment="1">
      <alignment horizontal="center"/>
    </xf>
    <xf numFmtId="0" fontId="47" fillId="0" borderId="0" xfId="0" applyFont="1" applyAlignment="1">
      <alignment wrapText="1"/>
    </xf>
    <xf numFmtId="0" fontId="47" fillId="0" borderId="0" xfId="0" applyFont="1"/>
    <xf numFmtId="0" fontId="47" fillId="0" borderId="0" xfId="0" applyFont="1" applyAlignment="1">
      <alignment horizontal="center"/>
    </xf>
    <xf numFmtId="0" fontId="46" fillId="0" borderId="0" xfId="0" applyFont="1" applyAlignment="1">
      <alignment vertical="top"/>
    </xf>
    <xf numFmtId="0" fontId="46" fillId="0" borderId="0" xfId="0" applyFont="1" applyAlignment="1">
      <alignment horizontal="justify" vertical="top" wrapText="1"/>
    </xf>
    <xf numFmtId="0" fontId="46" fillId="0" borderId="0" xfId="0" applyFont="1" applyAlignment="1">
      <alignment horizontal="justify" wrapText="1"/>
    </xf>
    <xf numFmtId="4" fontId="46" fillId="0" borderId="0" xfId="0" applyNumberFormat="1" applyFont="1"/>
    <xf numFmtId="0" fontId="19" fillId="3" borderId="33" xfId="0" applyFont="1" applyFill="1" applyBorder="1" applyAlignment="1">
      <alignment horizontal="center" wrapText="1"/>
    </xf>
    <xf numFmtId="0" fontId="19" fillId="3" borderId="44" xfId="0" applyFont="1" applyFill="1" applyBorder="1" applyAlignment="1">
      <alignment horizontal="center" wrapText="1"/>
    </xf>
    <xf numFmtId="0" fontId="26" fillId="0" borderId="12" xfId="0" applyFont="1" applyBorder="1" applyAlignment="1">
      <alignment horizontal="left" vertical="top" wrapText="1"/>
    </xf>
    <xf numFmtId="0" fontId="26" fillId="0" borderId="12" xfId="5" applyFont="1" applyBorder="1" applyAlignment="1">
      <alignment horizontal="left" vertical="top" wrapText="1"/>
    </xf>
    <xf numFmtId="0" fontId="26" fillId="2" borderId="12" xfId="0" applyFont="1" applyFill="1" applyBorder="1" applyAlignment="1">
      <alignment horizontal="left" vertical="top" wrapText="1"/>
    </xf>
    <xf numFmtId="0" fontId="47" fillId="4" borderId="0" xfId="0" applyFont="1" applyFill="1" applyAlignment="1">
      <alignment horizontal="center" vertical="center" wrapText="1"/>
    </xf>
    <xf numFmtId="0" fontId="48" fillId="0" borderId="0" xfId="21" applyFont="1" applyAlignment="1" applyProtection="1">
      <alignment horizontal="left" vertical="center" wrapText="1"/>
      <protection locked="0"/>
    </xf>
    <xf numFmtId="0" fontId="49" fillId="0" borderId="0" xfId="21" applyFont="1" applyAlignment="1" applyProtection="1">
      <alignment horizontal="center" wrapText="1"/>
      <protection locked="0"/>
    </xf>
    <xf numFmtId="0" fontId="49" fillId="0" borderId="0" xfId="21" applyFont="1" applyAlignment="1" applyProtection="1">
      <alignment horizontal="center" vertical="center" wrapText="1"/>
      <protection locked="0"/>
    </xf>
    <xf numFmtId="0" fontId="49" fillId="0" borderId="0" xfId="21" applyFont="1" applyAlignment="1" applyProtection="1">
      <alignment horizontal="left" vertical="center" wrapText="1"/>
      <protection locked="0"/>
    </xf>
    <xf numFmtId="0" fontId="48" fillId="0" borderId="0" xfId="21" applyFont="1" applyAlignment="1" applyProtection="1">
      <alignment horizontal="center" vertical="center" wrapText="1"/>
      <protection locked="0"/>
    </xf>
    <xf numFmtId="176" fontId="46" fillId="0" borderId="0" xfId="0" applyNumberFormat="1" applyFont="1"/>
    <xf numFmtId="176" fontId="46" fillId="0" borderId="0" xfId="0" applyNumberFormat="1" applyFont="1" applyProtection="1">
      <protection locked="0"/>
    </xf>
    <xf numFmtId="176" fontId="47" fillId="0" borderId="0" xfId="0" applyNumberFormat="1" applyFont="1"/>
    <xf numFmtId="4" fontId="19" fillId="2" borderId="4" xfId="0" applyNumberFormat="1" applyFont="1" applyFill="1" applyBorder="1" applyAlignment="1" applyProtection="1">
      <alignment horizontal="right" wrapText="1"/>
      <protection locked="0"/>
    </xf>
    <xf numFmtId="167" fontId="19" fillId="0" borderId="13" xfId="0" applyNumberFormat="1" applyFont="1" applyBorder="1" applyAlignment="1">
      <alignment horizontal="center" wrapText="1"/>
    </xf>
    <xf numFmtId="167" fontId="19" fillId="0" borderId="12" xfId="0" applyNumberFormat="1" applyFont="1" applyBorder="1" applyAlignment="1">
      <alignment horizontal="center" wrapText="1"/>
    </xf>
    <xf numFmtId="167" fontId="19" fillId="2" borderId="13" xfId="0" applyNumberFormat="1" applyFont="1" applyFill="1" applyBorder="1" applyAlignment="1">
      <alignment horizontal="center" wrapText="1"/>
    </xf>
    <xf numFmtId="167" fontId="19" fillId="2" borderId="12" xfId="0" applyNumberFormat="1" applyFont="1" applyFill="1" applyBorder="1" applyAlignment="1">
      <alignment horizontal="center" wrapText="1"/>
    </xf>
    <xf numFmtId="167" fontId="19" fillId="3" borderId="57" xfId="0" applyNumberFormat="1" applyFont="1" applyFill="1" applyBorder="1" applyAlignment="1">
      <alignment horizontal="center" wrapText="1"/>
    </xf>
    <xf numFmtId="0" fontId="19" fillId="3" borderId="57" xfId="0" applyFont="1" applyFill="1" applyBorder="1" applyAlignment="1">
      <alignment horizontal="left" vertical="top" wrapText="1"/>
    </xf>
    <xf numFmtId="167" fontId="19" fillId="3" borderId="62" xfId="0" applyNumberFormat="1" applyFont="1" applyFill="1" applyBorder="1" applyAlignment="1">
      <alignment horizontal="center" wrapText="1"/>
    </xf>
    <xf numFmtId="0" fontId="19" fillId="3" borderId="18" xfId="0" applyFont="1" applyFill="1" applyBorder="1" applyAlignment="1">
      <alignment horizontal="left" vertical="top" wrapText="1"/>
    </xf>
    <xf numFmtId="168" fontId="17" fillId="2" borderId="8" xfId="0" applyNumberFormat="1" applyFont="1" applyFill="1" applyBorder="1" applyAlignment="1">
      <alignment wrapText="1"/>
    </xf>
    <xf numFmtId="167" fontId="19" fillId="0" borderId="23" xfId="0" applyNumberFormat="1" applyFont="1" applyBorder="1" applyAlignment="1" applyProtection="1">
      <alignment horizontal="center" wrapText="1"/>
      <protection locked="0"/>
    </xf>
    <xf numFmtId="167" fontId="19" fillId="3" borderId="12" xfId="0" applyNumberFormat="1" applyFont="1" applyFill="1" applyBorder="1" applyAlignment="1">
      <alignment horizontal="center" wrapText="1"/>
    </xf>
    <xf numFmtId="167" fontId="19" fillId="0" borderId="28" xfId="0" applyNumberFormat="1" applyFont="1" applyBorder="1" applyAlignment="1" applyProtection="1">
      <alignment horizontal="center" wrapText="1"/>
      <protection locked="0"/>
    </xf>
    <xf numFmtId="167" fontId="19" fillId="0" borderId="23" xfId="0" applyNumberFormat="1" applyFont="1" applyBorder="1" applyAlignment="1" applyProtection="1">
      <alignment wrapText="1"/>
      <protection locked="0"/>
    </xf>
    <xf numFmtId="167" fontId="19" fillId="0" borderId="12" xfId="0" applyNumberFormat="1" applyFont="1" applyBorder="1" applyAlignment="1" applyProtection="1">
      <alignment horizontal="center" wrapText="1"/>
      <protection locked="0"/>
    </xf>
    <xf numFmtId="167" fontId="19" fillId="0" borderId="12" xfId="0" applyNumberFormat="1" applyFont="1" applyBorder="1" applyAlignment="1">
      <alignment horizontal="right" wrapText="1"/>
    </xf>
    <xf numFmtId="167" fontId="19" fillId="2" borderId="12" xfId="0" applyNumberFormat="1" applyFont="1" applyFill="1" applyBorder="1" applyAlignment="1">
      <alignment horizontal="right" wrapText="1"/>
    </xf>
    <xf numFmtId="167" fontId="19" fillId="0" borderId="12" xfId="0" applyNumberFormat="1" applyFont="1" applyBorder="1" applyAlignment="1">
      <alignment wrapText="1"/>
    </xf>
    <xf numFmtId="167" fontId="19" fillId="2" borderId="12" xfId="0" applyNumberFormat="1" applyFont="1" applyFill="1" applyBorder="1" applyAlignment="1">
      <alignment wrapText="1"/>
    </xf>
    <xf numFmtId="167" fontId="19" fillId="3" borderId="12" xfId="0" applyNumberFormat="1" applyFont="1" applyFill="1" applyBorder="1" applyAlignment="1">
      <alignment wrapText="1"/>
    </xf>
    <xf numFmtId="167" fontId="18" fillId="0" borderId="12" xfId="5" applyNumberFormat="1" applyFont="1" applyBorder="1" applyAlignment="1">
      <alignment horizontal="center"/>
    </xf>
    <xf numFmtId="167" fontId="18" fillId="2" borderId="12" xfId="5" applyNumberFormat="1" applyFont="1" applyFill="1" applyBorder="1" applyAlignment="1">
      <alignment horizontal="center"/>
    </xf>
    <xf numFmtId="167" fontId="17" fillId="0" borderId="35" xfId="0" applyNumberFormat="1" applyFont="1" applyBorder="1" applyAlignment="1" applyProtection="1">
      <alignment wrapText="1"/>
      <protection locked="0"/>
    </xf>
    <xf numFmtId="167" fontId="19" fillId="0" borderId="23" xfId="0" applyNumberFormat="1" applyFont="1" applyBorder="1" applyAlignment="1">
      <alignment horizontal="center" wrapText="1"/>
    </xf>
    <xf numFmtId="167" fontId="19" fillId="2" borderId="23" xfId="0" applyNumberFormat="1" applyFont="1" applyFill="1" applyBorder="1" applyAlignment="1">
      <alignment horizontal="center" wrapText="1"/>
    </xf>
    <xf numFmtId="167" fontId="19" fillId="3" borderId="12" xfId="0" applyNumberFormat="1" applyFont="1" applyFill="1" applyBorder="1" applyAlignment="1" applyProtection="1">
      <alignment horizontal="center" wrapText="1"/>
      <protection locked="0"/>
    </xf>
    <xf numFmtId="167" fontId="19" fillId="2" borderId="12" xfId="0" applyNumberFormat="1" applyFont="1" applyFill="1" applyBorder="1" applyAlignment="1" applyProtection="1">
      <alignment horizontal="center" wrapText="1"/>
      <protection locked="0"/>
    </xf>
    <xf numFmtId="167" fontId="19" fillId="0" borderId="12" xfId="5" applyNumberFormat="1" applyFont="1" applyBorder="1" applyAlignment="1">
      <alignment horizontal="center" wrapText="1"/>
    </xf>
    <xf numFmtId="167" fontId="19" fillId="2" borderId="12" xfId="5" applyNumberFormat="1" applyFont="1" applyFill="1" applyBorder="1" applyAlignment="1">
      <alignment horizontal="center" wrapText="1"/>
    </xf>
    <xf numFmtId="167" fontId="19" fillId="3" borderId="12" xfId="5" applyNumberFormat="1" applyFont="1" applyFill="1" applyBorder="1" applyAlignment="1">
      <alignment horizontal="center" wrapText="1"/>
    </xf>
    <xf numFmtId="167" fontId="19" fillId="0" borderId="23" xfId="5" applyNumberFormat="1" applyFont="1" applyBorder="1" applyAlignment="1">
      <alignment horizontal="center" wrapText="1"/>
    </xf>
    <xf numFmtId="170" fontId="19" fillId="3" borderId="12" xfId="9" applyFont="1" applyFill="1" applyBorder="1" applyAlignment="1">
      <alignment horizontal="center" wrapText="1"/>
    </xf>
    <xf numFmtId="167" fontId="19" fillId="3" borderId="23" xfId="5" applyNumberFormat="1" applyFont="1" applyFill="1" applyBorder="1" applyAlignment="1">
      <alignment horizontal="center" wrapText="1"/>
    </xf>
    <xf numFmtId="167" fontId="19" fillId="2" borderId="23" xfId="5" applyNumberFormat="1" applyFont="1" applyFill="1" applyBorder="1" applyAlignment="1">
      <alignment horizontal="center" wrapText="1"/>
    </xf>
    <xf numFmtId="0" fontId="26" fillId="3" borderId="12" xfId="5" applyFont="1" applyFill="1" applyBorder="1" applyAlignment="1">
      <alignment horizontal="left" vertical="top" wrapText="1"/>
    </xf>
    <xf numFmtId="168" fontId="17" fillId="2" borderId="8" xfId="2" applyNumberFormat="1" applyFont="1" applyFill="1" applyBorder="1" applyAlignment="1">
      <alignment vertical="center" wrapText="1"/>
    </xf>
    <xf numFmtId="2" fontId="19" fillId="3" borderId="13" xfId="5" applyNumberFormat="1" applyFont="1" applyFill="1" applyBorder="1" applyAlignment="1">
      <alignment horizontal="right" wrapText="1"/>
    </xf>
    <xf numFmtId="0" fontId="24" fillId="3" borderId="13" xfId="5" applyFont="1" applyFill="1" applyBorder="1" applyAlignment="1">
      <alignment horizontal="left" vertical="top" wrapText="1"/>
    </xf>
    <xf numFmtId="2" fontId="19" fillId="2" borderId="13" xfId="5" applyNumberFormat="1" applyFont="1" applyFill="1" applyBorder="1" applyAlignment="1">
      <alignment horizontal="right" wrapText="1"/>
    </xf>
    <xf numFmtId="168" fontId="17" fillId="2" borderId="8" xfId="0" applyNumberFormat="1" applyFont="1" applyFill="1" applyBorder="1" applyAlignment="1">
      <alignment vertical="center" wrapText="1"/>
    </xf>
    <xf numFmtId="168" fontId="17" fillId="2" borderId="2" xfId="0" applyNumberFormat="1" applyFont="1" applyFill="1" applyBorder="1" applyAlignment="1">
      <alignment vertical="center" wrapText="1"/>
    </xf>
    <xf numFmtId="4" fontId="19" fillId="0" borderId="0" xfId="0" applyNumberFormat="1" applyFont="1" applyAlignment="1" applyProtection="1">
      <alignment horizontal="right" wrapText="1"/>
      <protection locked="0"/>
    </xf>
    <xf numFmtId="0" fontId="19" fillId="0" borderId="12" xfId="58" applyFont="1" applyBorder="1" applyAlignment="1">
      <alignment horizontal="center" wrapText="1"/>
    </xf>
    <xf numFmtId="0" fontId="19" fillId="3" borderId="0" xfId="58" applyFont="1" applyFill="1" applyAlignment="1">
      <alignment horizontal="center" wrapText="1"/>
    </xf>
    <xf numFmtId="0" fontId="19" fillId="3" borderId="40" xfId="58" applyFont="1" applyFill="1" applyBorder="1" applyAlignment="1">
      <alignment horizontal="center" wrapText="1"/>
    </xf>
    <xf numFmtId="0" fontId="19" fillId="3" borderId="28" xfId="58" applyFont="1" applyFill="1" applyBorder="1" applyAlignment="1">
      <alignment horizontal="center" wrapText="1"/>
    </xf>
    <xf numFmtId="0" fontId="34" fillId="0" borderId="42" xfId="58" applyFont="1" applyBorder="1" applyAlignment="1">
      <alignment vertical="top"/>
    </xf>
    <xf numFmtId="0" fontId="35" fillId="0" borderId="44" xfId="58" applyFont="1" applyBorder="1" applyAlignment="1">
      <alignment vertical="top" wrapText="1"/>
    </xf>
    <xf numFmtId="0" fontId="35" fillId="0" borderId="44" xfId="58" applyFont="1" applyBorder="1" applyAlignment="1">
      <alignment horizontal="center"/>
    </xf>
    <xf numFmtId="4" fontId="18" fillId="0" borderId="44" xfId="58" applyNumberFormat="1" applyFont="1" applyBorder="1" applyAlignment="1">
      <alignment horizontal="center"/>
    </xf>
    <xf numFmtId="171" fontId="35" fillId="0" borderId="44" xfId="58" applyNumberFormat="1" applyFont="1" applyBorder="1" applyAlignment="1">
      <alignment horizontal="center"/>
    </xf>
    <xf numFmtId="171" fontId="18" fillId="0" borderId="44" xfId="58" applyNumberFormat="1" applyFont="1" applyBorder="1" applyAlignment="1">
      <alignment horizontal="center"/>
    </xf>
    <xf numFmtId="0" fontId="34" fillId="0" borderId="37" xfId="58" applyFont="1" applyBorder="1" applyAlignment="1">
      <alignment vertical="top"/>
    </xf>
    <xf numFmtId="0" fontId="35" fillId="0" borderId="19" xfId="58" applyFont="1" applyBorder="1" applyAlignment="1">
      <alignment vertical="top" wrapText="1"/>
    </xf>
    <xf numFmtId="171" fontId="35" fillId="0" borderId="19" xfId="58" applyNumberFormat="1" applyFont="1" applyBorder="1" applyAlignment="1">
      <alignment horizontal="center"/>
    </xf>
    <xf numFmtId="171" fontId="18" fillId="0" borderId="19" xfId="58" applyNumberFormat="1" applyFont="1" applyBorder="1" applyAlignment="1">
      <alignment horizontal="center"/>
    </xf>
    <xf numFmtId="0" fontId="19" fillId="3" borderId="25" xfId="0" applyFont="1" applyFill="1" applyBorder="1" applyAlignment="1">
      <alignment horizontal="left" vertical="top" wrapText="1"/>
    </xf>
    <xf numFmtId="167" fontId="19" fillId="3" borderId="13" xfId="0" applyNumberFormat="1" applyFont="1" applyFill="1" applyBorder="1" applyAlignment="1">
      <alignment horizontal="center" wrapText="1"/>
    </xf>
    <xf numFmtId="0" fontId="19" fillId="2" borderId="25" xfId="0" applyFont="1" applyFill="1" applyBorder="1" applyAlignment="1">
      <alignment horizontal="left" vertical="top" wrapText="1"/>
    </xf>
    <xf numFmtId="0" fontId="26" fillId="0" borderId="0" xfId="59" applyFont="1" applyAlignment="1">
      <alignment horizontal="justify" vertical="top" wrapText="1"/>
    </xf>
    <xf numFmtId="4" fontId="26" fillId="3" borderId="12" xfId="6" applyNumberFormat="1" applyFont="1" applyFill="1" applyBorder="1" applyAlignment="1" applyProtection="1">
      <alignment horizontal="left" vertical="top" wrapText="1"/>
      <protection locked="0"/>
    </xf>
    <xf numFmtId="0" fontId="26" fillId="0" borderId="12" xfId="10" applyFont="1" applyBorder="1" applyAlignment="1">
      <alignment horizontal="left" vertical="top" wrapText="1"/>
    </xf>
    <xf numFmtId="0" fontId="19" fillId="2" borderId="13" xfId="0" applyFont="1" applyFill="1" applyBorder="1" applyAlignment="1">
      <alignment horizontal="left" vertical="top" wrapText="1"/>
    </xf>
    <xf numFmtId="0" fontId="19" fillId="3" borderId="32" xfId="0" applyFont="1" applyFill="1" applyBorder="1" applyAlignment="1">
      <alignment horizontal="left" vertical="top" wrapText="1"/>
    </xf>
    <xf numFmtId="4" fontId="19" fillId="3" borderId="25" xfId="0" applyNumberFormat="1" applyFont="1" applyFill="1" applyBorder="1" applyAlignment="1" applyProtection="1">
      <alignment horizontal="right" wrapText="1"/>
      <protection locked="0"/>
    </xf>
    <xf numFmtId="0" fontId="19" fillId="3" borderId="25" xfId="0" applyFont="1" applyFill="1" applyBorder="1" applyAlignment="1" applyProtection="1">
      <alignment horizontal="center" wrapText="1"/>
      <protection locked="0"/>
    </xf>
    <xf numFmtId="0" fontId="19" fillId="3" borderId="13" xfId="0" applyFont="1" applyFill="1" applyBorder="1" applyAlignment="1" applyProtection="1">
      <alignment horizontal="left" vertical="top" wrapText="1"/>
      <protection locked="0"/>
    </xf>
    <xf numFmtId="0" fontId="17" fillId="2" borderId="53" xfId="0" applyFont="1" applyFill="1" applyBorder="1" applyAlignment="1">
      <alignment vertical="center" wrapText="1"/>
    </xf>
    <xf numFmtId="0" fontId="17" fillId="2" borderId="89" xfId="0" applyFont="1" applyFill="1" applyBorder="1" applyAlignment="1">
      <alignment horizontal="left" vertical="top" wrapText="1"/>
    </xf>
    <xf numFmtId="0" fontId="19" fillId="2" borderId="12" xfId="0" applyFont="1" applyFill="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2" borderId="32" xfId="0" applyFont="1" applyFill="1" applyBorder="1" applyAlignment="1" applyProtection="1">
      <alignment horizontal="center" wrapText="1"/>
      <protection locked="0"/>
    </xf>
    <xf numFmtId="0" fontId="19" fillId="0" borderId="32" xfId="0" applyFont="1" applyBorder="1" applyAlignment="1" applyProtection="1">
      <alignment horizontal="center" wrapText="1"/>
      <protection locked="0"/>
    </xf>
    <xf numFmtId="0" fontId="19" fillId="0" borderId="87" xfId="0" applyFont="1" applyBorder="1" applyAlignment="1" applyProtection="1">
      <alignment horizontal="center" wrapText="1"/>
      <protection locked="0"/>
    </xf>
    <xf numFmtId="0" fontId="19" fillId="0" borderId="40" xfId="0" applyFont="1" applyBorder="1" applyAlignment="1" applyProtection="1">
      <alignment horizontal="center" wrapText="1"/>
      <protection locked="0"/>
    </xf>
    <xf numFmtId="0" fontId="32" fillId="0" borderId="0" xfId="0" applyFont="1" applyBorder="1" applyAlignment="1">
      <alignment vertical="top" wrapText="1"/>
    </xf>
    <xf numFmtId="0" fontId="31" fillId="0" borderId="0" xfId="0" applyFont="1" applyBorder="1" applyAlignment="1">
      <alignment vertical="top" wrapText="1"/>
    </xf>
    <xf numFmtId="0" fontId="19" fillId="0" borderId="33" xfId="0" applyFont="1" applyBorder="1" applyAlignment="1">
      <alignment horizontal="center" wrapText="1"/>
    </xf>
    <xf numFmtId="167" fontId="19" fillId="0" borderId="57" xfId="0" applyNumberFormat="1" applyFont="1" applyBorder="1" applyAlignment="1">
      <alignment horizontal="center" wrapText="1"/>
    </xf>
    <xf numFmtId="0" fontId="17" fillId="2" borderId="3" xfId="0" applyFont="1" applyFill="1" applyBorder="1" applyAlignment="1" applyProtection="1">
      <alignment horizontal="center" vertical="top" wrapText="1"/>
      <protection locked="0"/>
    </xf>
    <xf numFmtId="0" fontId="17" fillId="2" borderId="6" xfId="0" applyFont="1" applyFill="1" applyBorder="1" applyAlignment="1">
      <alignment horizontal="center" vertical="top"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14" xfId="0" applyFont="1" applyBorder="1" applyAlignment="1">
      <alignment horizontal="center" vertical="top" wrapText="1"/>
    </xf>
    <xf numFmtId="0" fontId="17" fillId="0" borderId="16" xfId="0" applyFont="1" applyBorder="1" applyAlignment="1">
      <alignment horizontal="center" vertical="top" wrapText="1"/>
    </xf>
    <xf numFmtId="0" fontId="17" fillId="0" borderId="30" xfId="0" applyFont="1" applyBorder="1" applyAlignment="1">
      <alignment horizontal="center" vertical="top" wrapText="1"/>
    </xf>
    <xf numFmtId="0" fontId="17" fillId="0" borderId="29" xfId="0" applyFont="1" applyBorder="1" applyAlignment="1">
      <alignment horizontal="center" vertical="top" wrapText="1"/>
    </xf>
    <xf numFmtId="0" fontId="17" fillId="0" borderId="42" xfId="0" applyFont="1" applyBorder="1" applyAlignment="1">
      <alignment horizontal="center" vertical="top" wrapText="1"/>
    </xf>
    <xf numFmtId="0" fontId="17" fillId="0" borderId="21" xfId="0" applyFont="1" applyBorder="1" applyAlignment="1">
      <alignment vertical="top" wrapText="1"/>
    </xf>
    <xf numFmtId="0" fontId="17" fillId="0" borderId="26" xfId="0" applyFont="1" applyBorder="1" applyAlignment="1">
      <alignment vertical="top" wrapText="1"/>
    </xf>
    <xf numFmtId="0" fontId="17" fillId="0" borderId="26" xfId="0" applyFont="1" applyBorder="1" applyAlignment="1">
      <alignment horizontal="center" vertical="top" wrapText="1"/>
    </xf>
    <xf numFmtId="0" fontId="17" fillId="0" borderId="31" xfId="0" applyFont="1" applyBorder="1" applyAlignment="1">
      <alignment vertical="top" wrapText="1"/>
    </xf>
    <xf numFmtId="0" fontId="17" fillId="0" borderId="12" xfId="0" applyFont="1" applyBorder="1" applyAlignment="1">
      <alignment vertical="top" wrapText="1"/>
    </xf>
    <xf numFmtId="0" fontId="17" fillId="0" borderId="27" xfId="0" applyFont="1" applyBorder="1" applyAlignment="1" applyProtection="1">
      <alignment horizontal="center" vertical="top" wrapText="1"/>
      <protection locked="0"/>
    </xf>
    <xf numFmtId="0" fontId="17" fillId="0" borderId="11" xfId="0" applyFont="1" applyBorder="1" applyAlignment="1" applyProtection="1">
      <alignment vertical="top" wrapText="1"/>
      <protection locked="0"/>
    </xf>
    <xf numFmtId="0" fontId="17" fillId="0" borderId="29" xfId="0" applyFont="1" applyBorder="1" applyAlignment="1" applyProtection="1">
      <alignment vertical="top" wrapText="1"/>
      <protection locked="0"/>
    </xf>
    <xf numFmtId="0" fontId="17" fillId="0" borderId="30" xfId="0" applyFont="1" applyBorder="1" applyAlignment="1" applyProtection="1">
      <alignment horizontal="center" vertical="top" wrapText="1"/>
      <protection locked="0"/>
    </xf>
    <xf numFmtId="0" fontId="17" fillId="3" borderId="0" xfId="0" applyFont="1" applyFill="1" applyBorder="1" applyAlignment="1">
      <alignment horizontal="center" vertical="top" wrapText="1"/>
    </xf>
    <xf numFmtId="0" fontId="17" fillId="0" borderId="34" xfId="0" applyFont="1" applyBorder="1" applyAlignment="1" applyProtection="1">
      <alignment vertical="top" wrapText="1"/>
      <protection locked="0"/>
    </xf>
    <xf numFmtId="0" fontId="17" fillId="0" borderId="29" xfId="0" applyFont="1" applyBorder="1" applyAlignment="1" applyProtection="1">
      <alignment horizontal="center" vertical="top" wrapText="1"/>
      <protection locked="0"/>
    </xf>
    <xf numFmtId="0" fontId="17" fillId="3" borderId="29" xfId="0" applyFont="1" applyFill="1" applyBorder="1" applyAlignment="1" applyProtection="1">
      <alignment horizontal="center" vertical="top" wrapText="1"/>
      <protection locked="0"/>
    </xf>
    <xf numFmtId="0" fontId="17" fillId="3" borderId="11" xfId="0" applyFont="1" applyFill="1" applyBorder="1" applyAlignment="1" applyProtection="1">
      <alignment horizontal="center" vertical="top" wrapText="1"/>
      <protection locked="0"/>
    </xf>
    <xf numFmtId="0" fontId="17" fillId="0" borderId="34" xfId="0" applyFont="1" applyBorder="1" applyAlignment="1">
      <alignment horizontal="center" vertical="top" wrapText="1"/>
    </xf>
    <xf numFmtId="0" fontId="17" fillId="0" borderId="16" xfId="0" applyFont="1" applyBorder="1" applyAlignment="1" applyProtection="1">
      <alignment horizontal="center" vertical="top" wrapText="1"/>
      <protection locked="0"/>
    </xf>
    <xf numFmtId="0" fontId="17" fillId="0" borderId="38" xfId="0" applyFont="1" applyBorder="1" applyAlignment="1">
      <alignment horizontal="center" vertical="top" wrapText="1"/>
    </xf>
    <xf numFmtId="169" fontId="17" fillId="0" borderId="30" xfId="5" applyNumberFormat="1" applyFont="1" applyBorder="1" applyAlignment="1">
      <alignment horizontal="center" vertical="top" wrapText="1"/>
    </xf>
    <xf numFmtId="0" fontId="17" fillId="3" borderId="16" xfId="0" applyFont="1" applyFill="1" applyBorder="1" applyAlignment="1" applyProtection="1">
      <alignment horizontal="center" vertical="top" wrapText="1"/>
      <protection locked="0"/>
    </xf>
    <xf numFmtId="169" fontId="17" fillId="3" borderId="16" xfId="5" applyNumberFormat="1" applyFont="1" applyFill="1" applyBorder="1" applyAlignment="1">
      <alignment horizontal="center" vertical="top" wrapText="1"/>
    </xf>
    <xf numFmtId="169" fontId="17" fillId="3" borderId="29" xfId="5" applyNumberFormat="1" applyFont="1" applyFill="1" applyBorder="1" applyAlignment="1">
      <alignment vertical="top" wrapText="1"/>
    </xf>
    <xf numFmtId="169" fontId="17" fillId="3" borderId="11" xfId="5" applyNumberFormat="1" applyFont="1" applyFill="1" applyBorder="1" applyAlignment="1">
      <alignment horizontal="center" vertical="top" wrapText="1"/>
    </xf>
    <xf numFmtId="169" fontId="17" fillId="3" borderId="14" xfId="5" applyNumberFormat="1" applyFont="1" applyFill="1" applyBorder="1" applyAlignment="1">
      <alignment horizontal="center" vertical="top" wrapText="1"/>
    </xf>
    <xf numFmtId="169" fontId="17" fillId="3" borderId="29" xfId="5" applyNumberFormat="1" applyFont="1" applyFill="1" applyBorder="1" applyAlignment="1">
      <alignment horizontal="center" vertical="top" wrapText="1"/>
    </xf>
    <xf numFmtId="169" fontId="17" fillId="3" borderId="30" xfId="5" applyNumberFormat="1" applyFont="1" applyFill="1" applyBorder="1" applyAlignment="1">
      <alignment horizontal="center" vertical="top" wrapText="1"/>
    </xf>
    <xf numFmtId="0" fontId="17" fillId="3" borderId="27" xfId="0" applyFont="1" applyFill="1" applyBorder="1" applyAlignment="1">
      <alignment horizontal="center" vertical="top" wrapText="1"/>
    </xf>
    <xf numFmtId="0" fontId="17" fillId="3" borderId="9" xfId="0" applyFont="1" applyFill="1" applyBorder="1" applyAlignment="1">
      <alignment horizontal="center" vertical="top" wrapText="1"/>
    </xf>
    <xf numFmtId="0" fontId="17" fillId="3" borderId="29" xfId="0" applyFont="1" applyFill="1" applyBorder="1" applyAlignment="1">
      <alignment horizontal="center" vertical="top" wrapText="1"/>
    </xf>
    <xf numFmtId="169" fontId="17" fillId="3" borderId="12" xfId="5" applyNumberFormat="1" applyFont="1" applyFill="1" applyBorder="1" applyAlignment="1">
      <alignment vertical="top" wrapText="1"/>
    </xf>
    <xf numFmtId="169" fontId="17" fillId="3" borderId="14" xfId="5" applyNumberFormat="1" applyFont="1" applyFill="1" applyBorder="1" applyAlignment="1">
      <alignment vertical="top" wrapText="1"/>
    </xf>
    <xf numFmtId="0" fontId="17" fillId="3" borderId="11" xfId="0" applyFont="1" applyFill="1" applyBorder="1" applyAlignment="1">
      <alignment horizontal="center" vertical="top" wrapText="1"/>
    </xf>
    <xf numFmtId="0" fontId="17" fillId="0" borderId="32" xfId="0" applyFont="1" applyBorder="1" applyAlignment="1" applyProtection="1">
      <alignment horizontal="center" vertical="top" wrapText="1"/>
      <protection locked="0"/>
    </xf>
    <xf numFmtId="0" fontId="17" fillId="0" borderId="57" xfId="0" applyFont="1" applyBorder="1" applyAlignment="1" applyProtection="1">
      <alignment horizontal="center" vertical="top" wrapText="1"/>
      <protection locked="0"/>
    </xf>
    <xf numFmtId="0" fontId="17" fillId="0" borderId="17" xfId="0" applyFont="1" applyBorder="1" applyAlignment="1" applyProtection="1">
      <alignment horizontal="center" vertical="top" wrapText="1"/>
      <protection locked="0"/>
    </xf>
    <xf numFmtId="0" fontId="17" fillId="0" borderId="0" xfId="0" applyFont="1" applyAlignment="1" applyProtection="1">
      <alignment horizontal="center" vertical="top" wrapText="1"/>
      <protection locked="0"/>
    </xf>
    <xf numFmtId="0" fontId="32" fillId="0" borderId="0" xfId="0" applyFont="1" applyBorder="1" applyAlignment="1">
      <alignment horizontal="left" vertical="top" wrapText="1"/>
    </xf>
    <xf numFmtId="0" fontId="17" fillId="0" borderId="90" xfId="0" applyFont="1" applyBorder="1" applyAlignment="1" applyProtection="1">
      <alignment horizontal="center" vertical="center" wrapText="1"/>
      <protection locked="0"/>
    </xf>
    <xf numFmtId="0" fontId="17" fillId="0" borderId="91" xfId="0" applyFont="1" applyBorder="1" applyAlignment="1" applyProtection="1">
      <alignment horizontal="center" vertical="center" wrapText="1"/>
      <protection locked="0"/>
    </xf>
    <xf numFmtId="0" fontId="17" fillId="2" borderId="92" xfId="0" applyFont="1" applyFill="1" applyBorder="1" applyAlignment="1">
      <alignment horizontal="center" vertical="top" wrapText="1"/>
    </xf>
    <xf numFmtId="0" fontId="17" fillId="2" borderId="93" xfId="0" applyFont="1" applyFill="1" applyBorder="1" applyAlignment="1">
      <alignment horizontal="left" vertical="top" wrapText="1"/>
    </xf>
    <xf numFmtId="168" fontId="17" fillId="2" borderId="94" xfId="0" applyNumberFormat="1" applyFont="1" applyFill="1" applyBorder="1" applyAlignment="1">
      <alignment wrapText="1"/>
    </xf>
    <xf numFmtId="0" fontId="17" fillId="3" borderId="36" xfId="5" applyFont="1" applyFill="1" applyBorder="1" applyAlignment="1">
      <alignment horizontal="left" vertical="top" wrapText="1"/>
    </xf>
    <xf numFmtId="0" fontId="19" fillId="2" borderId="12" xfId="45" applyFont="1" applyFill="1" applyBorder="1" applyAlignment="1">
      <alignment horizontal="left" vertical="center" wrapText="1"/>
    </xf>
    <xf numFmtId="0" fontId="19" fillId="2" borderId="13" xfId="45" applyFont="1" applyFill="1" applyBorder="1" applyAlignment="1">
      <alignment horizontal="left" vertical="center" wrapText="1"/>
    </xf>
    <xf numFmtId="0" fontId="19" fillId="2" borderId="13" xfId="20" applyFont="1" applyFill="1" applyBorder="1" applyAlignment="1">
      <alignment vertical="top" wrapText="1"/>
    </xf>
    <xf numFmtId="167" fontId="19" fillId="2" borderId="4" xfId="0" applyNumberFormat="1" applyFont="1" applyFill="1" applyBorder="1" applyAlignment="1" applyProtection="1">
      <alignment horizontal="center" wrapText="1"/>
      <protection locked="0"/>
    </xf>
    <xf numFmtId="167" fontId="19" fillId="3" borderId="59" xfId="0" applyNumberFormat="1" applyFont="1" applyFill="1" applyBorder="1" applyAlignment="1">
      <alignment horizontal="center" wrapText="1"/>
    </xf>
    <xf numFmtId="167" fontId="17" fillId="2" borderId="2" xfId="0" applyNumberFormat="1" applyFont="1" applyFill="1" applyBorder="1" applyAlignment="1">
      <alignment wrapText="1"/>
    </xf>
    <xf numFmtId="167" fontId="17" fillId="0" borderId="35" xfId="0" applyNumberFormat="1" applyFont="1" applyBorder="1" applyAlignment="1">
      <alignment horizontal="center" wrapText="1"/>
    </xf>
    <xf numFmtId="167" fontId="19" fillId="0" borderId="0" xfId="0" applyNumberFormat="1" applyFont="1" applyBorder="1" applyAlignment="1" applyProtection="1">
      <alignment horizontal="center" wrapText="1"/>
      <protection locked="0"/>
    </xf>
    <xf numFmtId="167" fontId="17" fillId="2" borderId="95" xfId="0" applyNumberFormat="1" applyFont="1" applyFill="1" applyBorder="1" applyAlignment="1">
      <alignment wrapText="1"/>
    </xf>
    <xf numFmtId="167" fontId="17" fillId="0" borderId="91" xfId="0" applyNumberFormat="1" applyFont="1" applyBorder="1" applyAlignment="1" applyProtection="1">
      <alignment horizontal="center" vertical="center" wrapText="1"/>
      <protection locked="0"/>
    </xf>
    <xf numFmtId="167" fontId="19" fillId="3" borderId="0" xfId="0" applyNumberFormat="1" applyFont="1" applyFill="1" applyBorder="1" applyAlignment="1" applyProtection="1">
      <alignment horizontal="center" wrapText="1"/>
      <protection locked="0"/>
    </xf>
    <xf numFmtId="167" fontId="19" fillId="3" borderId="0" xfId="5" applyNumberFormat="1" applyFont="1" applyFill="1" applyAlignment="1">
      <alignment horizontal="center" wrapText="1"/>
    </xf>
    <xf numFmtId="167" fontId="19" fillId="3" borderId="28" xfId="0" applyNumberFormat="1" applyFont="1" applyFill="1" applyBorder="1" applyAlignment="1" applyProtection="1">
      <alignment horizontal="center" wrapText="1"/>
      <protection locked="0"/>
    </xf>
    <xf numFmtId="167" fontId="17" fillId="2" borderId="2" xfId="2" applyNumberFormat="1" applyFont="1" applyFill="1" applyBorder="1" applyAlignment="1">
      <alignment vertical="center" wrapText="1"/>
    </xf>
    <xf numFmtId="167" fontId="19" fillId="3" borderId="13" xfId="5" applyNumberFormat="1" applyFont="1" applyFill="1" applyBorder="1" applyAlignment="1">
      <alignment horizontal="center" wrapText="1"/>
    </xf>
    <xf numFmtId="167" fontId="19" fillId="2" borderId="13" xfId="5" applyNumberFormat="1" applyFont="1" applyFill="1" applyBorder="1" applyAlignment="1">
      <alignment horizontal="center" wrapText="1"/>
    </xf>
    <xf numFmtId="167" fontId="19" fillId="3" borderId="13" xfId="0" applyNumberFormat="1" applyFont="1" applyFill="1" applyBorder="1" applyAlignment="1" applyProtection="1">
      <alignment horizontal="center" wrapText="1"/>
      <protection locked="0"/>
    </xf>
    <xf numFmtId="167" fontId="17" fillId="2" borderId="2" xfId="0" applyNumberFormat="1" applyFont="1" applyFill="1" applyBorder="1" applyAlignment="1">
      <alignment vertical="center" wrapText="1"/>
    </xf>
    <xf numFmtId="167" fontId="19" fillId="0" borderId="32" xfId="0" applyNumberFormat="1" applyFont="1" applyBorder="1" applyAlignment="1" applyProtection="1">
      <alignment horizontal="center" wrapText="1"/>
      <protection locked="0"/>
    </xf>
    <xf numFmtId="167" fontId="19" fillId="2" borderId="32" xfId="0" applyNumberFormat="1" applyFont="1" applyFill="1" applyBorder="1" applyAlignment="1" applyProtection="1">
      <alignment horizontal="center" wrapText="1"/>
      <protection locked="0"/>
    </xf>
    <xf numFmtId="167" fontId="19" fillId="3" borderId="25" xfId="0" applyNumberFormat="1" applyFont="1" applyFill="1" applyBorder="1" applyAlignment="1" applyProtection="1">
      <alignment horizontal="center" wrapText="1"/>
      <protection locked="0"/>
    </xf>
    <xf numFmtId="167" fontId="19" fillId="0" borderId="41" xfId="0" applyNumberFormat="1" applyFont="1" applyBorder="1" applyAlignment="1" applyProtection="1">
      <alignment horizontal="center" wrapText="1"/>
      <protection locked="0"/>
    </xf>
    <xf numFmtId="167" fontId="19" fillId="0" borderId="0" xfId="0" applyNumberFormat="1" applyFont="1" applyAlignment="1" applyProtection="1">
      <alignment horizontal="center" wrapText="1"/>
      <protection locked="0"/>
    </xf>
    <xf numFmtId="0" fontId="173" fillId="0" borderId="32" xfId="0" applyFont="1" applyBorder="1" applyAlignment="1" applyProtection="1">
      <alignment horizontal="center" vertical="top" wrapText="1"/>
      <protection locked="0"/>
    </xf>
    <xf numFmtId="0" fontId="19" fillId="3" borderId="44" xfId="0" applyFont="1" applyFill="1" applyBorder="1" applyAlignment="1" applyProtection="1">
      <alignment horizontal="left" vertical="top" wrapText="1"/>
      <protection locked="0"/>
    </xf>
    <xf numFmtId="0" fontId="17" fillId="0" borderId="25" xfId="0" applyFont="1" applyBorder="1" applyAlignment="1" applyProtection="1">
      <alignment horizontal="center" vertical="top" wrapText="1"/>
      <protection locked="0"/>
    </xf>
    <xf numFmtId="0" fontId="174" fillId="3" borderId="25" xfId="0" applyFont="1" applyFill="1" applyBorder="1" applyAlignment="1" applyProtection="1">
      <alignment horizontal="center" wrapText="1"/>
      <protection locked="0"/>
    </xf>
    <xf numFmtId="167" fontId="174" fillId="3" borderId="25" xfId="0" applyNumberFormat="1" applyFont="1" applyFill="1" applyBorder="1" applyAlignment="1" applyProtection="1">
      <alignment horizontal="center" wrapText="1"/>
      <protection locked="0"/>
    </xf>
    <xf numFmtId="0" fontId="174" fillId="3" borderId="13" xfId="0" applyFont="1" applyFill="1" applyBorder="1" applyAlignment="1" applyProtection="1">
      <alignment horizontal="left" vertical="top" wrapText="1"/>
      <protection locked="0"/>
    </xf>
    <xf numFmtId="0" fontId="173" fillId="0" borderId="25" xfId="0" applyFont="1" applyBorder="1" applyAlignment="1" applyProtection="1">
      <alignment horizontal="center" vertical="top" wrapText="1"/>
      <protection locked="0"/>
    </xf>
    <xf numFmtId="170" fontId="174" fillId="3" borderId="12" xfId="8" applyFont="1" applyFill="1" applyBorder="1" applyAlignment="1">
      <alignment horizontal="center" wrapText="1"/>
    </xf>
    <xf numFmtId="167" fontId="174" fillId="3" borderId="12" xfId="5" applyNumberFormat="1" applyFont="1" applyFill="1" applyBorder="1" applyAlignment="1">
      <alignment horizontal="center" wrapText="1"/>
    </xf>
    <xf numFmtId="169" fontId="173" fillId="0" borderId="30" xfId="5" applyNumberFormat="1" applyFont="1" applyBorder="1" applyAlignment="1">
      <alignment horizontal="center" vertical="top" wrapText="1"/>
    </xf>
    <xf numFmtId="169" fontId="179" fillId="3" borderId="29" xfId="5" applyNumberFormat="1" applyFont="1" applyFill="1" applyBorder="1" applyAlignment="1">
      <alignment horizontal="center" vertical="top" wrapText="1"/>
    </xf>
    <xf numFmtId="0" fontId="17" fillId="2" borderId="12" xfId="0" applyFont="1" applyFill="1" applyBorder="1" applyAlignment="1">
      <alignment horizontal="left" vertical="top" wrapText="1"/>
    </xf>
    <xf numFmtId="169" fontId="173" fillId="3" borderId="14" xfId="5" applyNumberFormat="1" applyFont="1" applyFill="1" applyBorder="1" applyAlignment="1">
      <alignment horizontal="center" vertical="top" wrapText="1"/>
    </xf>
    <xf numFmtId="0" fontId="19" fillId="2" borderId="0" xfId="0" applyFont="1" applyFill="1" applyAlignment="1" applyProtection="1">
      <alignment horizontal="center" wrapText="1"/>
      <protection locked="0"/>
    </xf>
    <xf numFmtId="0" fontId="19" fillId="2" borderId="0" xfId="0" applyFont="1" applyFill="1" applyBorder="1" applyAlignment="1">
      <alignment horizontal="center" wrapText="1"/>
    </xf>
    <xf numFmtId="167" fontId="19" fillId="2" borderId="0" xfId="0" applyNumberFormat="1" applyFont="1" applyFill="1" applyBorder="1" applyAlignment="1">
      <alignment horizontal="center" wrapText="1"/>
    </xf>
    <xf numFmtId="0" fontId="17" fillId="0" borderId="7" xfId="0" applyFont="1" applyBorder="1" applyAlignment="1">
      <alignment horizontal="left" vertical="top" wrapText="1"/>
    </xf>
    <xf numFmtId="0" fontId="181" fillId="0" borderId="12" xfId="49" applyFont="1" applyBorder="1" applyAlignment="1">
      <alignment horizontal="left" vertical="top" wrapText="1"/>
    </xf>
    <xf numFmtId="0" fontId="19" fillId="2" borderId="12" xfId="58" applyFont="1" applyFill="1" applyBorder="1" applyAlignment="1">
      <alignment horizontal="center" wrapText="1"/>
    </xf>
    <xf numFmtId="0" fontId="19" fillId="2" borderId="0" xfId="0" applyFont="1" applyFill="1" applyAlignment="1" applyProtection="1">
      <alignment horizontal="center" vertical="center" wrapText="1"/>
      <protection locked="0"/>
    </xf>
    <xf numFmtId="0" fontId="17" fillId="3" borderId="12" xfId="5" applyFont="1" applyFill="1" applyBorder="1" applyAlignment="1">
      <alignment horizontal="left" vertical="top" wrapText="1"/>
    </xf>
    <xf numFmtId="169" fontId="17" fillId="3" borderId="30" xfId="5" applyNumberFormat="1" applyFont="1" applyFill="1" applyBorder="1" applyAlignment="1">
      <alignment horizontal="center" vertical="center" wrapText="1"/>
    </xf>
    <xf numFmtId="169" fontId="17" fillId="3" borderId="16" xfId="5" applyNumberFormat="1" applyFont="1" applyFill="1" applyBorder="1" applyAlignment="1">
      <alignment horizontal="center" vertical="center" wrapText="1"/>
    </xf>
    <xf numFmtId="0" fontId="19" fillId="3" borderId="12" xfId="5" applyFont="1" applyFill="1" applyBorder="1" applyAlignment="1">
      <alignment vertical="top" wrapText="1"/>
    </xf>
    <xf numFmtId="169" fontId="17" fillId="3" borderId="15" xfId="5" applyNumberFormat="1" applyFont="1" applyFill="1" applyBorder="1" applyAlignment="1">
      <alignment horizontal="center" vertical="top" wrapText="1"/>
    </xf>
    <xf numFmtId="0" fontId="17" fillId="3" borderId="57" xfId="5" applyFont="1" applyFill="1" applyBorder="1" applyAlignment="1">
      <alignment horizontal="left" vertical="top" wrapText="1"/>
    </xf>
    <xf numFmtId="169" fontId="17" fillId="3" borderId="42" xfId="5" applyNumberFormat="1" applyFont="1" applyFill="1" applyBorder="1" applyAlignment="1">
      <alignment horizontal="center" vertical="top" wrapText="1"/>
    </xf>
    <xf numFmtId="0" fontId="19" fillId="2" borderId="25" xfId="5" applyFont="1" applyFill="1" applyBorder="1" applyAlignment="1">
      <alignment horizontal="left" vertical="top" wrapText="1"/>
    </xf>
    <xf numFmtId="0" fontId="17" fillId="0" borderId="71" xfId="0" applyFont="1" applyBorder="1" applyAlignment="1" applyProtection="1">
      <alignment horizontal="center" vertical="center" wrapText="1"/>
      <protection locked="0"/>
    </xf>
    <xf numFmtId="0" fontId="19" fillId="3" borderId="32" xfId="5" applyFont="1" applyFill="1" applyBorder="1" applyAlignment="1">
      <alignment horizontal="center" wrapText="1"/>
    </xf>
    <xf numFmtId="0" fontId="19" fillId="3" borderId="98" xfId="5" applyFont="1" applyFill="1" applyBorder="1" applyAlignment="1">
      <alignment horizontal="left" vertical="top" wrapText="1"/>
    </xf>
    <xf numFmtId="0" fontId="26" fillId="3" borderId="0" xfId="59" applyFont="1" applyFill="1" applyAlignment="1">
      <alignment horizontal="justify" vertical="top" wrapText="1"/>
    </xf>
    <xf numFmtId="169" fontId="17" fillId="3" borderId="100" xfId="5" applyNumberFormat="1" applyFont="1" applyFill="1" applyBorder="1" applyAlignment="1">
      <alignment horizontal="center" vertical="top" wrapText="1"/>
    </xf>
    <xf numFmtId="0" fontId="17" fillId="3" borderId="101"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wrapText="1"/>
      <protection locked="0"/>
    </xf>
    <xf numFmtId="169" fontId="173" fillId="3" borderId="102" xfId="5" applyNumberFormat="1" applyFont="1" applyFill="1" applyBorder="1" applyAlignment="1">
      <alignment horizontal="left" vertical="top" wrapText="1"/>
    </xf>
    <xf numFmtId="169" fontId="18" fillId="2" borderId="26" xfId="5" applyNumberFormat="1" applyFont="1" applyFill="1" applyBorder="1" applyAlignment="1">
      <alignment horizontal="left" vertical="top" wrapText="1"/>
    </xf>
    <xf numFmtId="0" fontId="17" fillId="2" borderId="3"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164" fontId="19" fillId="0" borderId="0" xfId="0" applyNumberFormat="1" applyFont="1" applyAlignment="1" applyProtection="1">
      <alignment horizontal="center" wrapText="1"/>
      <protection locked="0"/>
    </xf>
    <xf numFmtId="4" fontId="19" fillId="0" borderId="26" xfId="0" applyNumberFormat="1" applyFont="1" applyBorder="1" applyAlignment="1" applyProtection="1">
      <alignment horizontal="right" wrapText="1"/>
      <protection locked="0"/>
    </xf>
    <xf numFmtId="0" fontId="31" fillId="0" borderId="0" xfId="0" applyFont="1" applyAlignment="1">
      <alignment horizontal="left" vertical="top"/>
    </xf>
    <xf numFmtId="0" fontId="31" fillId="0" borderId="0" xfId="0" applyFont="1" applyAlignment="1">
      <alignment horizontal="center" vertical="top"/>
    </xf>
    <xf numFmtId="1" fontId="26" fillId="0" borderId="0" xfId="0" applyNumberFormat="1" applyFont="1" applyAlignment="1">
      <alignment horizontal="right" wrapText="1"/>
    </xf>
    <xf numFmtId="0" fontId="26" fillId="0" borderId="0" xfId="0" applyFont="1" applyAlignment="1">
      <alignment vertical="top" wrapText="1"/>
    </xf>
    <xf numFmtId="0" fontId="26" fillId="0" borderId="0" xfId="0" applyFont="1" applyAlignment="1">
      <alignment horizontal="right"/>
    </xf>
    <xf numFmtId="0" fontId="24" fillId="0" borderId="0" xfId="0" applyFont="1" applyAlignment="1">
      <alignment horizontal="center" vertical="top" wrapText="1"/>
    </xf>
    <xf numFmtId="0" fontId="24" fillId="0" borderId="0" xfId="0" applyFont="1" applyAlignment="1">
      <alignment horizontal="right"/>
    </xf>
    <xf numFmtId="0" fontId="26" fillId="0" borderId="0" xfId="0" applyFont="1" applyAlignment="1">
      <alignment horizontal="right" wrapText="1"/>
    </xf>
    <xf numFmtId="0" fontId="31" fillId="2" borderId="49" xfId="0" applyFont="1" applyFill="1" applyBorder="1" applyAlignment="1">
      <alignment horizontal="center" vertical="center"/>
    </xf>
    <xf numFmtId="0" fontId="17" fillId="2" borderId="50" xfId="0" applyFont="1" applyFill="1" applyBorder="1" applyAlignment="1" applyProtection="1">
      <alignment horizontal="left" vertical="center" wrapText="1"/>
      <protection locked="0"/>
    </xf>
    <xf numFmtId="0" fontId="19" fillId="2" borderId="50" xfId="0" applyFont="1" applyFill="1" applyBorder="1" applyAlignment="1" applyProtection="1">
      <alignment horizontal="center" wrapText="1"/>
      <protection locked="0"/>
    </xf>
    <xf numFmtId="4" fontId="19" fillId="2" borderId="50" xfId="0" applyNumberFormat="1" applyFont="1" applyFill="1" applyBorder="1" applyAlignment="1" applyProtection="1">
      <alignment horizontal="right" wrapText="1"/>
      <protection locked="0"/>
    </xf>
    <xf numFmtId="0" fontId="25" fillId="0" borderId="0" xfId="0" quotePrefix="1" applyFont="1" applyAlignment="1">
      <alignment horizontal="left" vertical="top" wrapText="1"/>
    </xf>
    <xf numFmtId="0" fontId="19" fillId="97" borderId="0" xfId="0" applyFont="1" applyFill="1" applyAlignment="1" applyProtection="1">
      <alignment horizontal="center" vertical="center" wrapText="1"/>
      <protection locked="0"/>
    </xf>
    <xf numFmtId="0" fontId="19" fillId="97" borderId="50" xfId="0" applyFont="1" applyFill="1" applyBorder="1" applyAlignment="1" applyProtection="1">
      <alignment horizontal="center" wrapText="1"/>
      <protection locked="0"/>
    </xf>
    <xf numFmtId="0" fontId="24" fillId="97" borderId="50" xfId="0" applyFont="1" applyFill="1" applyBorder="1" applyAlignment="1">
      <alignment horizontal="right"/>
    </xf>
    <xf numFmtId="0" fontId="17" fillId="97" borderId="50" xfId="0" applyFont="1" applyFill="1" applyBorder="1" applyAlignment="1">
      <alignment horizontal="left" vertical="top"/>
    </xf>
    <xf numFmtId="0" fontId="17" fillId="97" borderId="50" xfId="0" applyFont="1" applyFill="1" applyBorder="1" applyAlignment="1">
      <alignment horizontal="center" vertical="center"/>
    </xf>
    <xf numFmtId="0" fontId="18" fillId="0" borderId="0" xfId="0" quotePrefix="1" applyFont="1" applyAlignment="1">
      <alignment horizontal="left" vertical="top" wrapText="1"/>
    </xf>
    <xf numFmtId="0" fontId="18" fillId="0" borderId="0" xfId="0" applyFont="1" applyAlignment="1">
      <alignment vertical="top" wrapText="1"/>
    </xf>
    <xf numFmtId="0" fontId="18" fillId="0" borderId="39" xfId="0" applyFont="1" applyBorder="1" applyAlignment="1">
      <alignment vertical="top" wrapText="1"/>
    </xf>
    <xf numFmtId="0" fontId="31" fillId="0" borderId="103" xfId="0" applyFont="1" applyBorder="1" applyAlignment="1">
      <alignment horizontal="left" vertical="top"/>
    </xf>
    <xf numFmtId="0" fontId="18" fillId="0" borderId="103" xfId="0" applyFont="1" applyBorder="1" applyAlignment="1">
      <alignment vertical="top" wrapText="1"/>
    </xf>
    <xf numFmtId="0" fontId="19" fillId="0" borderId="103" xfId="0" applyFont="1" applyBorder="1" applyAlignment="1" applyProtection="1">
      <alignment horizontal="center" wrapText="1"/>
      <protection locked="0"/>
    </xf>
    <xf numFmtId="0" fontId="26" fillId="0" borderId="103" xfId="0" applyFont="1" applyBorder="1" applyAlignment="1">
      <alignment horizontal="right"/>
    </xf>
    <xf numFmtId="0" fontId="19" fillId="0" borderId="103" xfId="0" applyFont="1" applyBorder="1" applyAlignment="1" applyProtection="1">
      <alignment horizontal="center" vertical="center" wrapText="1"/>
      <protection locked="0"/>
    </xf>
    <xf numFmtId="0" fontId="14" fillId="0" borderId="103" xfId="0" applyFont="1" applyBorder="1" applyAlignment="1">
      <alignment vertical="top" wrapText="1"/>
    </xf>
    <xf numFmtId="0" fontId="17" fillId="0" borderId="103" xfId="0" applyFont="1" applyBorder="1" applyAlignment="1">
      <alignment vertical="top" wrapText="1"/>
    </xf>
    <xf numFmtId="0" fontId="25" fillId="0" borderId="0" xfId="0" applyFont="1" applyAlignment="1">
      <alignment vertical="top" wrapText="1"/>
    </xf>
    <xf numFmtId="0" fontId="26" fillId="0" borderId="103" xfId="0" applyFont="1" applyBorder="1" applyAlignment="1">
      <alignment horizontal="right" wrapText="1"/>
    </xf>
    <xf numFmtId="0" fontId="17" fillId="0" borderId="24" xfId="0" applyFont="1" applyBorder="1" applyAlignment="1" applyProtection="1">
      <alignment horizontal="center" vertical="center" wrapText="1"/>
      <protection locked="0"/>
    </xf>
    <xf numFmtId="0" fontId="17" fillId="0" borderId="12" xfId="0" applyFont="1" applyBorder="1" applyAlignment="1">
      <alignment horizontal="center" vertical="top" wrapText="1"/>
    </xf>
    <xf numFmtId="0" fontId="17" fillId="3" borderId="12" xfId="0" applyFont="1" applyFill="1" applyBorder="1" applyAlignment="1">
      <alignment horizontal="center" vertical="top" wrapText="1"/>
    </xf>
    <xf numFmtId="0" fontId="17" fillId="0" borderId="25" xfId="0" applyFont="1" applyBorder="1" applyAlignment="1">
      <alignment horizontal="center" vertical="top" wrapText="1"/>
    </xf>
    <xf numFmtId="0" fontId="19" fillId="0" borderId="57" xfId="0" applyFont="1" applyBorder="1" applyAlignment="1">
      <alignment horizontal="left" vertical="top" wrapText="1"/>
    </xf>
    <xf numFmtId="0" fontId="19" fillId="0" borderId="13" xfId="0" applyFont="1" applyBorder="1" applyAlignment="1">
      <alignment horizontal="center" wrapText="1"/>
    </xf>
    <xf numFmtId="167" fontId="19" fillId="0" borderId="62" xfId="0" applyNumberFormat="1" applyFont="1" applyBorder="1" applyAlignment="1">
      <alignment horizontal="center" wrapText="1"/>
    </xf>
    <xf numFmtId="16" fontId="17" fillId="0" borderId="29" xfId="0" applyNumberFormat="1" applyFont="1" applyBorder="1" applyAlignment="1">
      <alignment horizontal="center" vertical="top" wrapText="1"/>
    </xf>
    <xf numFmtId="167" fontId="19" fillId="3" borderId="33" xfId="0" applyNumberFormat="1" applyFont="1" applyFill="1" applyBorder="1" applyAlignment="1">
      <alignment horizontal="center" wrapText="1"/>
    </xf>
    <xf numFmtId="169" fontId="14" fillId="0" borderId="26" xfId="5" applyNumberFormat="1" applyFont="1" applyBorder="1" applyAlignment="1">
      <alignment horizontal="center" vertical="top"/>
    </xf>
    <xf numFmtId="0" fontId="18" fillId="0" borderId="0" xfId="0" applyFont="1" applyBorder="1" applyAlignment="1">
      <alignment horizontal="center" wrapText="1"/>
    </xf>
    <xf numFmtId="0" fontId="17" fillId="0" borderId="0" xfId="0" applyFont="1" applyBorder="1" applyAlignment="1">
      <alignment horizontal="center" vertical="top" wrapText="1"/>
    </xf>
    <xf numFmtId="170" fontId="19" fillId="3" borderId="32" xfId="6" applyFont="1" applyFill="1" applyBorder="1" applyAlignment="1">
      <alignment horizontal="center" wrapText="1"/>
    </xf>
    <xf numFmtId="170" fontId="19" fillId="2" borderId="25" xfId="6" applyFont="1" applyFill="1" applyBorder="1" applyAlignment="1">
      <alignment horizontal="center" wrapText="1"/>
    </xf>
    <xf numFmtId="167" fontId="19" fillId="2" borderId="13" xfId="0" applyNumberFormat="1" applyFont="1" applyFill="1" applyBorder="1" applyAlignment="1">
      <alignment wrapText="1"/>
    </xf>
    <xf numFmtId="169" fontId="14" fillId="0" borderId="82" xfId="5" applyNumberFormat="1" applyFont="1" applyBorder="1" applyAlignment="1">
      <alignment horizontal="center" vertical="top"/>
    </xf>
    <xf numFmtId="170" fontId="24" fillId="0" borderId="23" xfId="6" applyFont="1" applyBorder="1" applyAlignment="1">
      <alignment horizontal="justify" vertical="top" wrapText="1"/>
    </xf>
    <xf numFmtId="0" fontId="19" fillId="0" borderId="31" xfId="0" applyFont="1" applyBorder="1" applyAlignment="1">
      <alignment horizontal="center"/>
    </xf>
    <xf numFmtId="167" fontId="18" fillId="0" borderId="23" xfId="5" applyNumberFormat="1" applyFont="1" applyBorder="1" applyAlignment="1">
      <alignment horizontal="center"/>
    </xf>
    <xf numFmtId="0" fontId="19" fillId="0" borderId="12" xfId="0" applyFont="1" applyBorder="1" applyAlignment="1" applyProtection="1">
      <alignment horizontal="center" vertical="center" wrapText="1"/>
      <protection locked="0"/>
    </xf>
    <xf numFmtId="170" fontId="19" fillId="3" borderId="25" xfId="6" applyFont="1" applyFill="1" applyBorder="1" applyAlignment="1">
      <alignment horizontal="center" wrapText="1"/>
    </xf>
    <xf numFmtId="167" fontId="19" fillId="3" borderId="13" xfId="0" applyNumberFormat="1" applyFont="1" applyFill="1" applyBorder="1" applyAlignment="1">
      <alignment wrapText="1"/>
    </xf>
    <xf numFmtId="0" fontId="19" fillId="6" borderId="13" xfId="5" applyFont="1" applyFill="1" applyBorder="1" applyAlignment="1">
      <alignment horizontal="left" vertical="top" wrapText="1"/>
    </xf>
    <xf numFmtId="170" fontId="19" fillId="6" borderId="25" xfId="6" applyFont="1" applyFill="1" applyBorder="1" applyAlignment="1">
      <alignment horizontal="center" wrapText="1"/>
    </xf>
    <xf numFmtId="167" fontId="19" fillId="6" borderId="13" xfId="0" applyNumberFormat="1" applyFont="1" applyFill="1" applyBorder="1" applyAlignment="1">
      <alignment wrapText="1"/>
    </xf>
    <xf numFmtId="0" fontId="17" fillId="3" borderId="1" xfId="5" applyFont="1" applyFill="1" applyBorder="1" applyAlignment="1">
      <alignment horizontal="left" vertical="top" wrapText="1"/>
    </xf>
    <xf numFmtId="169" fontId="17" fillId="3" borderId="12" xfId="5" applyNumberFormat="1" applyFont="1" applyFill="1" applyBorder="1" applyAlignment="1">
      <alignment horizontal="center" vertical="top" wrapText="1"/>
    </xf>
    <xf numFmtId="0" fontId="22" fillId="3" borderId="43" xfId="5" applyFont="1" applyFill="1" applyBorder="1" applyAlignment="1">
      <alignment horizontal="left" vertical="top" wrapText="1"/>
    </xf>
    <xf numFmtId="167" fontId="19" fillId="3" borderId="33" xfId="5" applyNumberFormat="1" applyFont="1" applyFill="1" applyBorder="1" applyAlignment="1">
      <alignment horizontal="center" wrapText="1"/>
    </xf>
    <xf numFmtId="167" fontId="19" fillId="3" borderId="17" xfId="5" applyNumberFormat="1" applyFont="1" applyFill="1" applyBorder="1" applyAlignment="1">
      <alignment horizontal="center" wrapText="1"/>
    </xf>
    <xf numFmtId="0" fontId="19" fillId="3" borderId="28" xfId="5" applyFont="1" applyFill="1" applyBorder="1" applyAlignment="1">
      <alignment horizontal="left" vertical="top" wrapText="1"/>
    </xf>
    <xf numFmtId="167" fontId="19" fillId="3" borderId="40" xfId="5" applyNumberFormat="1" applyFont="1" applyFill="1" applyBorder="1" applyAlignment="1">
      <alignment horizontal="center" wrapText="1"/>
    </xf>
    <xf numFmtId="169" fontId="17" fillId="3" borderId="38" xfId="5" applyNumberFormat="1" applyFont="1" applyFill="1" applyBorder="1" applyAlignment="1">
      <alignment horizontal="center" vertical="top" wrapText="1"/>
    </xf>
    <xf numFmtId="0" fontId="19" fillId="3" borderId="105" xfId="0" applyFont="1" applyFill="1" applyBorder="1" applyAlignment="1">
      <alignment horizontal="center" wrapText="1"/>
    </xf>
    <xf numFmtId="169" fontId="173" fillId="3" borderId="106" xfId="5" applyNumberFormat="1" applyFont="1" applyFill="1" applyBorder="1" applyAlignment="1">
      <alignment horizontal="center" vertical="top" wrapText="1"/>
    </xf>
    <xf numFmtId="0" fontId="17" fillId="2" borderId="107" xfId="0" applyFont="1" applyFill="1" applyBorder="1" applyAlignment="1">
      <alignment horizontal="center" vertical="top" wrapText="1"/>
    </xf>
    <xf numFmtId="0" fontId="17" fillId="2" borderId="110" xfId="0" applyFont="1" applyFill="1" applyBorder="1" applyAlignment="1">
      <alignment horizontal="left" vertical="top" wrapText="1"/>
    </xf>
    <xf numFmtId="0" fontId="19" fillId="0" borderId="48" xfId="0" applyFont="1" applyBorder="1" applyAlignment="1" applyProtection="1">
      <alignment horizontal="center" vertical="center" wrapText="1"/>
      <protection locked="0"/>
    </xf>
    <xf numFmtId="0" fontId="19" fillId="2" borderId="24" xfId="0" applyFont="1" applyFill="1" applyBorder="1" applyAlignment="1">
      <alignment horizontal="center" wrapText="1"/>
    </xf>
    <xf numFmtId="0" fontId="22" fillId="0" borderId="0" xfId="0" applyFont="1" applyBorder="1" applyAlignment="1">
      <alignment horizontal="left" vertical="top" wrapText="1"/>
    </xf>
    <xf numFmtId="0" fontId="19" fillId="3" borderId="17" xfId="0" applyFont="1" applyFill="1" applyBorder="1" applyAlignment="1">
      <alignment horizontal="left" vertical="top" wrapText="1"/>
    </xf>
    <xf numFmtId="0" fontId="17" fillId="0" borderId="17" xfId="0" applyFont="1" applyBorder="1" applyAlignment="1" applyProtection="1">
      <alignment horizontal="center" vertical="center" wrapText="1"/>
      <protection locked="0"/>
    </xf>
    <xf numFmtId="0" fontId="17" fillId="0" borderId="12" xfId="0" applyFont="1" applyBorder="1" applyAlignment="1" applyProtection="1">
      <alignment horizontal="left" vertical="top" wrapText="1"/>
      <protection locked="0"/>
    </xf>
    <xf numFmtId="0" fontId="19" fillId="0" borderId="12" xfId="0" applyFont="1" applyBorder="1" applyAlignment="1" applyProtection="1">
      <alignment horizontal="center" wrapText="1"/>
      <protection locked="0"/>
    </xf>
    <xf numFmtId="4" fontId="19" fillId="0" borderId="12" xfId="0" applyNumberFormat="1" applyFont="1" applyBorder="1" applyAlignment="1" applyProtection="1">
      <alignment horizontal="right" wrapText="1"/>
      <protection locked="0"/>
    </xf>
    <xf numFmtId="167" fontId="19" fillId="0" borderId="12" xfId="0" applyNumberFormat="1" applyFont="1" applyBorder="1" applyAlignment="1" applyProtection="1">
      <alignment wrapText="1"/>
      <protection locked="0"/>
    </xf>
    <xf numFmtId="0" fontId="17" fillId="0" borderId="32" xfId="0" applyFont="1" applyBorder="1" applyAlignment="1">
      <alignment horizontal="center" vertical="top" wrapText="1"/>
    </xf>
    <xf numFmtId="0" fontId="17" fillId="3" borderId="32" xfId="0" applyFont="1" applyFill="1" applyBorder="1" applyAlignment="1">
      <alignment horizontal="center" vertical="top" wrapText="1"/>
    </xf>
    <xf numFmtId="0" fontId="17" fillId="0" borderId="32" xfId="0" applyFont="1" applyBorder="1" applyAlignment="1">
      <alignment vertical="top" wrapText="1"/>
    </xf>
    <xf numFmtId="0" fontId="17" fillId="3" borderId="32" xfId="0" applyFont="1" applyFill="1" applyBorder="1" applyAlignment="1">
      <alignment vertical="top" wrapText="1"/>
    </xf>
    <xf numFmtId="167" fontId="19" fillId="2" borderId="62" xfId="0" applyNumberFormat="1" applyFont="1" applyFill="1" applyBorder="1" applyAlignment="1">
      <alignment horizontal="center" wrapText="1"/>
    </xf>
    <xf numFmtId="0" fontId="17" fillId="2" borderId="0" xfId="0" applyFont="1" applyFill="1" applyAlignment="1" applyProtection="1">
      <alignment horizontal="center" vertical="center" wrapText="1"/>
      <protection locked="0"/>
    </xf>
    <xf numFmtId="0" fontId="19" fillId="2" borderId="0" xfId="0" applyFont="1" applyFill="1" applyBorder="1" applyAlignment="1">
      <alignment horizontal="left" vertical="top" wrapText="1"/>
    </xf>
    <xf numFmtId="0" fontId="19" fillId="2" borderId="62" xfId="0" applyFont="1" applyFill="1" applyBorder="1" applyAlignment="1">
      <alignment horizontal="center" wrapText="1"/>
    </xf>
    <xf numFmtId="0" fontId="17" fillId="2" borderId="0" xfId="0" applyFont="1" applyFill="1" applyBorder="1" applyAlignment="1" applyProtection="1">
      <alignment horizontal="center" vertical="center" wrapText="1"/>
      <protection locked="0"/>
    </xf>
    <xf numFmtId="0" fontId="17" fillId="3" borderId="25" xfId="0" applyFont="1" applyFill="1" applyBorder="1" applyAlignment="1">
      <alignment horizontal="center" vertical="top" wrapText="1"/>
    </xf>
    <xf numFmtId="0" fontId="17" fillId="3" borderId="16" xfId="0" applyFont="1" applyFill="1" applyBorder="1" applyAlignment="1">
      <alignment horizontal="center" vertical="top" wrapText="1"/>
    </xf>
    <xf numFmtId="0" fontId="19" fillId="2" borderId="62" xfId="0" applyFont="1" applyFill="1" applyBorder="1" applyAlignment="1">
      <alignment horizontal="left" vertical="top" wrapText="1"/>
    </xf>
    <xf numFmtId="0" fontId="17" fillId="2" borderId="111" xfId="0" applyFont="1" applyFill="1" applyBorder="1" applyAlignment="1">
      <alignment horizontal="center" vertical="top" wrapText="1"/>
    </xf>
    <xf numFmtId="0" fontId="17" fillId="2" borderId="112" xfId="0" applyFont="1" applyFill="1" applyBorder="1" applyAlignment="1">
      <alignment horizontal="left" vertical="top" wrapText="1"/>
    </xf>
    <xf numFmtId="168" fontId="17" fillId="2" borderId="89" xfId="0" applyNumberFormat="1" applyFont="1" applyFill="1" applyBorder="1" applyAlignment="1">
      <alignment wrapText="1"/>
    </xf>
    <xf numFmtId="167" fontId="17" fillId="2" borderId="91" xfId="0" applyNumberFormat="1" applyFont="1" applyFill="1" applyBorder="1" applyAlignment="1">
      <alignment wrapText="1"/>
    </xf>
    <xf numFmtId="0" fontId="17" fillId="3" borderId="33" xfId="0" applyFont="1" applyFill="1" applyBorder="1" applyAlignment="1">
      <alignment horizontal="center" vertical="top" wrapText="1"/>
    </xf>
    <xf numFmtId="0" fontId="17" fillId="3" borderId="17" xfId="0" applyFont="1" applyFill="1" applyBorder="1" applyAlignment="1" applyProtection="1">
      <alignment horizontal="center" vertical="center" wrapText="1"/>
      <protection locked="0"/>
    </xf>
    <xf numFmtId="0" fontId="19" fillId="3" borderId="33" xfId="0" applyFont="1" applyFill="1" applyBorder="1" applyAlignment="1">
      <alignment horizontal="left" vertical="top" wrapText="1"/>
    </xf>
    <xf numFmtId="169" fontId="17" fillId="3" borderId="114" xfId="5" applyNumberFormat="1" applyFont="1" applyFill="1" applyBorder="1" applyAlignment="1">
      <alignment horizontal="center" vertical="top" wrapText="1"/>
    </xf>
    <xf numFmtId="0" fontId="19" fillId="3" borderId="22" xfId="0" applyFont="1" applyFill="1" applyBorder="1" applyAlignment="1" applyProtection="1">
      <alignment horizontal="left" vertical="top" wrapText="1"/>
      <protection locked="0"/>
    </xf>
    <xf numFmtId="0" fontId="17" fillId="3" borderId="44" xfId="5" applyFont="1" applyFill="1" applyBorder="1" applyAlignment="1">
      <alignment horizontal="left" vertical="top" wrapText="1"/>
    </xf>
    <xf numFmtId="0" fontId="19" fillId="3" borderId="105" xfId="0" applyFont="1" applyFill="1" applyBorder="1" applyAlignment="1" applyProtection="1">
      <alignment horizontal="center" wrapText="1"/>
      <protection locked="0"/>
    </xf>
    <xf numFmtId="167" fontId="19" fillId="3" borderId="115" xfId="0" applyNumberFormat="1" applyFont="1" applyFill="1" applyBorder="1" applyAlignment="1" applyProtection="1">
      <alignment horizontal="center" wrapText="1"/>
      <protection locked="0"/>
    </xf>
    <xf numFmtId="167" fontId="19" fillId="3" borderId="14" xfId="0" applyNumberFormat="1" applyFont="1" applyFill="1" applyBorder="1" applyAlignment="1" applyProtection="1">
      <alignment horizontal="center" wrapText="1"/>
      <protection locked="0"/>
    </xf>
    <xf numFmtId="167" fontId="19" fillId="3" borderId="23" xfId="0" applyNumberFormat="1" applyFont="1" applyFill="1" applyBorder="1" applyAlignment="1" applyProtection="1">
      <alignment horizontal="center" wrapText="1"/>
      <protection locked="0"/>
    </xf>
    <xf numFmtId="0" fontId="19" fillId="3" borderId="15" xfId="58" applyFont="1" applyFill="1" applyBorder="1" applyAlignment="1">
      <alignment horizontal="center" wrapText="1"/>
    </xf>
    <xf numFmtId="0" fontId="19" fillId="3" borderId="54" xfId="5" applyFont="1" applyFill="1" applyBorder="1" applyAlignment="1">
      <alignment horizontal="left" vertical="top" wrapText="1"/>
    </xf>
    <xf numFmtId="0" fontId="19" fillId="3" borderId="38" xfId="58" applyFont="1" applyFill="1" applyBorder="1" applyAlignment="1">
      <alignment horizontal="center" wrapText="1"/>
    </xf>
    <xf numFmtId="167" fontId="19" fillId="3" borderId="17" xfId="0" applyNumberFormat="1" applyFont="1" applyFill="1" applyBorder="1" applyAlignment="1" applyProtection="1">
      <alignment horizontal="center" wrapText="1"/>
      <protection locked="0"/>
    </xf>
    <xf numFmtId="0" fontId="19" fillId="3" borderId="105" xfId="58" applyFont="1" applyFill="1" applyBorder="1" applyAlignment="1">
      <alignment horizontal="center" wrapText="1"/>
    </xf>
    <xf numFmtId="0" fontId="19" fillId="3" borderId="33" xfId="5" applyFont="1" applyFill="1" applyBorder="1" applyAlignment="1">
      <alignment horizontal="center" wrapText="1"/>
    </xf>
    <xf numFmtId="0" fontId="17" fillId="3" borderId="32" xfId="5" applyFont="1" applyFill="1" applyBorder="1" applyAlignment="1">
      <alignment horizontal="left" vertical="top" wrapText="1"/>
    </xf>
    <xf numFmtId="0" fontId="17" fillId="0" borderId="11" xfId="0" applyFont="1" applyBorder="1" applyAlignment="1" applyProtection="1">
      <alignment horizontal="center" vertical="top" wrapText="1"/>
      <protection locked="0"/>
    </xf>
    <xf numFmtId="169" fontId="18" fillId="3" borderId="23" xfId="5" applyNumberFormat="1" applyFont="1" applyFill="1" applyBorder="1" applyAlignment="1">
      <alignment horizontal="left" vertical="top" wrapText="1"/>
    </xf>
    <xf numFmtId="169" fontId="19" fillId="3" borderId="24" xfId="5" applyNumberFormat="1"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0" xfId="0" applyFont="1" applyFill="1" applyBorder="1" applyAlignment="1">
      <alignment horizontal="center" vertical="center" wrapText="1"/>
    </xf>
    <xf numFmtId="0" fontId="17" fillId="3" borderId="116" xfId="0" applyFont="1" applyFill="1" applyBorder="1" applyAlignment="1">
      <alignment horizontal="center" vertical="top" wrapText="1"/>
    </xf>
    <xf numFmtId="0" fontId="17" fillId="3" borderId="16" xfId="0" applyFont="1" applyFill="1" applyBorder="1" applyAlignment="1">
      <alignment horizontal="center" vertical="center" wrapText="1"/>
    </xf>
    <xf numFmtId="167" fontId="17" fillId="3" borderId="0" xfId="0" applyNumberFormat="1" applyFont="1" applyFill="1" applyBorder="1" applyAlignment="1">
      <alignment vertical="center" wrapText="1"/>
    </xf>
    <xf numFmtId="2" fontId="19" fillId="3" borderId="13" xfId="5" applyNumberFormat="1" applyFont="1" applyFill="1" applyBorder="1" applyAlignment="1">
      <alignment horizontal="left" vertical="top" wrapText="1"/>
    </xf>
    <xf numFmtId="0" fontId="17" fillId="3" borderId="101" xfId="0" applyFont="1" applyFill="1" applyBorder="1" applyAlignment="1" applyProtection="1">
      <alignment horizontal="center" vertical="top" wrapText="1"/>
      <protection locked="0"/>
    </xf>
    <xf numFmtId="4" fontId="26" fillId="2" borderId="4" xfId="0" applyNumberFormat="1" applyFont="1" applyFill="1" applyBorder="1" applyAlignment="1" applyProtection="1">
      <alignment horizontal="right" wrapText="1"/>
      <protection locked="0"/>
    </xf>
    <xf numFmtId="4" fontId="26" fillId="0" borderId="12" xfId="0" applyNumberFormat="1" applyFont="1" applyBorder="1" applyAlignment="1">
      <alignment horizontal="right" wrapText="1"/>
    </xf>
    <xf numFmtId="4" fontId="26" fillId="2" borderId="12" xfId="0" applyNumberFormat="1" applyFont="1" applyFill="1" applyBorder="1" applyAlignment="1">
      <alignment horizontal="right" wrapText="1"/>
    </xf>
    <xf numFmtId="4" fontId="26" fillId="3" borderId="24" xfId="0" applyNumberFormat="1" applyFont="1" applyFill="1" applyBorder="1" applyAlignment="1">
      <alignment horizontal="right" wrapText="1"/>
    </xf>
    <xf numFmtId="4" fontId="26" fillId="3" borderId="12" xfId="0" applyNumberFormat="1" applyFont="1" applyFill="1" applyBorder="1" applyAlignment="1">
      <alignment horizontal="right" wrapText="1"/>
    </xf>
    <xf numFmtId="4" fontId="26" fillId="3" borderId="0" xfId="0" applyNumberFormat="1" applyFont="1" applyFill="1" applyBorder="1" applyAlignment="1">
      <alignment horizontal="right" wrapText="1"/>
    </xf>
    <xf numFmtId="4" fontId="26" fillId="3" borderId="13" xfId="0" applyNumberFormat="1" applyFont="1" applyFill="1" applyBorder="1" applyAlignment="1">
      <alignment horizontal="right" wrapText="1"/>
    </xf>
    <xf numFmtId="4" fontId="26" fillId="3" borderId="44" xfId="0" applyNumberFormat="1" applyFont="1" applyFill="1" applyBorder="1" applyAlignment="1">
      <alignment horizontal="right" wrapText="1"/>
    </xf>
    <xf numFmtId="168" fontId="26" fillId="2" borderId="2" xfId="0" applyNumberFormat="1" applyFont="1" applyFill="1" applyBorder="1" applyAlignment="1">
      <alignment wrapText="1"/>
    </xf>
    <xf numFmtId="4" fontId="26" fillId="0" borderId="12" xfId="1" applyNumberFormat="1" applyFont="1" applyFill="1" applyBorder="1" applyAlignment="1">
      <alignment horizontal="right" wrapText="1"/>
    </xf>
    <xf numFmtId="4" fontId="26" fillId="2" borderId="12" xfId="1" applyNumberFormat="1" applyFont="1" applyFill="1" applyBorder="1" applyAlignment="1">
      <alignment horizontal="right" wrapText="1"/>
    </xf>
    <xf numFmtId="4" fontId="26" fillId="3" borderId="12" xfId="1" applyNumberFormat="1" applyFont="1" applyFill="1" applyBorder="1" applyAlignment="1">
      <alignment horizontal="right" wrapText="1"/>
    </xf>
    <xf numFmtId="4" fontId="26" fillId="3" borderId="13" xfId="1" applyNumberFormat="1" applyFont="1" applyFill="1" applyBorder="1" applyAlignment="1">
      <alignment horizontal="right" wrapText="1"/>
    </xf>
    <xf numFmtId="4" fontId="26" fillId="2" borderId="13" xfId="1" applyNumberFormat="1" applyFont="1" applyFill="1" applyBorder="1" applyAlignment="1">
      <alignment horizontal="right" wrapText="1"/>
    </xf>
    <xf numFmtId="4" fontId="26" fillId="2" borderId="24" xfId="1" applyNumberFormat="1" applyFont="1" applyFill="1" applyBorder="1" applyAlignment="1">
      <alignment horizontal="right" wrapText="1"/>
    </xf>
    <xf numFmtId="4" fontId="26" fillId="2" borderId="62" xfId="1" applyNumberFormat="1" applyFont="1" applyFill="1" applyBorder="1" applyAlignment="1">
      <alignment horizontal="right" wrapText="1"/>
    </xf>
    <xf numFmtId="4" fontId="26" fillId="3" borderId="33" xfId="1" applyNumberFormat="1" applyFont="1" applyFill="1" applyBorder="1" applyAlignment="1">
      <alignment horizontal="right" wrapText="1"/>
    </xf>
    <xf numFmtId="168" fontId="26" fillId="2" borderId="91" xfId="0" applyNumberFormat="1" applyFont="1" applyFill="1" applyBorder="1" applyAlignment="1">
      <alignment wrapText="1"/>
    </xf>
    <xf numFmtId="4" fontId="26" fillId="0" borderId="28" xfId="0" applyNumberFormat="1" applyFont="1" applyBorder="1" applyAlignment="1" applyProtection="1">
      <alignment horizontal="right" wrapText="1"/>
      <protection locked="0"/>
    </xf>
    <xf numFmtId="4" fontId="26" fillId="0" borderId="13" xfId="0" applyNumberFormat="1" applyFont="1" applyBorder="1" applyAlignment="1" applyProtection="1">
      <alignment horizontal="right" wrapText="1"/>
      <protection locked="0"/>
    </xf>
    <xf numFmtId="4" fontId="26" fillId="0" borderId="12" xfId="0" applyNumberFormat="1" applyFont="1" applyBorder="1" applyAlignment="1" applyProtection="1">
      <alignment horizontal="right" wrapText="1"/>
      <protection locked="0"/>
    </xf>
    <xf numFmtId="4" fontId="26" fillId="0" borderId="23" xfId="0" applyNumberFormat="1" applyFont="1" applyBorder="1" applyAlignment="1" applyProtection="1">
      <alignment horizontal="right" wrapText="1"/>
      <protection locked="0"/>
    </xf>
    <xf numFmtId="2" fontId="26" fillId="0" borderId="12" xfId="0" applyNumberFormat="1" applyFont="1" applyBorder="1" applyAlignment="1">
      <alignment horizontal="right" wrapText="1"/>
    </xf>
    <xf numFmtId="2" fontId="26" fillId="2" borderId="12" xfId="0" applyNumberFormat="1" applyFont="1" applyFill="1" applyBorder="1" applyAlignment="1">
      <alignment horizontal="right" wrapText="1"/>
    </xf>
    <xf numFmtId="4" fontId="191" fillId="2" borderId="12" xfId="0" applyNumberFormat="1" applyFont="1" applyFill="1" applyBorder="1" applyAlignment="1">
      <alignment horizontal="right" wrapText="1"/>
    </xf>
    <xf numFmtId="2" fontId="26" fillId="3" borderId="12" xfId="0" applyNumberFormat="1" applyFont="1" applyFill="1" applyBorder="1" applyAlignment="1">
      <alignment horizontal="right" wrapText="1"/>
    </xf>
    <xf numFmtId="2" fontId="26" fillId="0" borderId="12" xfId="5" applyNumberFormat="1" applyFont="1" applyBorder="1" applyAlignment="1">
      <alignment horizontal="right" wrapText="1"/>
    </xf>
    <xf numFmtId="2" fontId="26" fillId="2" borderId="12" xfId="5" applyNumberFormat="1" applyFont="1" applyFill="1" applyBorder="1" applyAlignment="1">
      <alignment horizontal="right" wrapText="1"/>
    </xf>
    <xf numFmtId="2" fontId="26" fillId="3" borderId="12" xfId="5" applyNumberFormat="1" applyFont="1" applyFill="1" applyBorder="1" applyAlignment="1">
      <alignment horizontal="right" wrapText="1"/>
    </xf>
    <xf numFmtId="2" fontId="26" fillId="3" borderId="33" xfId="5" applyNumberFormat="1" applyFont="1" applyFill="1" applyBorder="1" applyAlignment="1">
      <alignment horizontal="right" wrapText="1"/>
    </xf>
    <xf numFmtId="2" fontId="26" fillId="2" borderId="62" xfId="5" applyNumberFormat="1" applyFont="1" applyFill="1" applyBorder="1" applyAlignment="1">
      <alignment horizontal="right" wrapText="1"/>
    </xf>
    <xf numFmtId="2" fontId="26" fillId="3" borderId="62" xfId="5" applyNumberFormat="1" applyFont="1" applyFill="1" applyBorder="1" applyAlignment="1">
      <alignment horizontal="right" wrapText="1"/>
    </xf>
    <xf numFmtId="2" fontId="26" fillId="6" borderId="62" xfId="5" applyNumberFormat="1" applyFont="1" applyFill="1" applyBorder="1" applyAlignment="1">
      <alignment horizontal="right" wrapText="1"/>
    </xf>
    <xf numFmtId="4" fontId="26" fillId="0" borderId="87" xfId="0" applyNumberFormat="1" applyFont="1" applyBorder="1" applyAlignment="1">
      <alignment horizontal="center"/>
    </xf>
    <xf numFmtId="4" fontId="25" fillId="0" borderId="12" xfId="5" applyNumberFormat="1" applyFont="1" applyBorder="1" applyAlignment="1">
      <alignment horizontal="center"/>
    </xf>
    <xf numFmtId="43" fontId="192" fillId="0" borderId="12" xfId="1" applyFont="1" applyFill="1" applyBorder="1" applyAlignment="1">
      <alignment horizontal="right" wrapText="1"/>
    </xf>
    <xf numFmtId="0" fontId="26" fillId="0" borderId="35" xfId="0" applyFont="1" applyBorder="1" applyAlignment="1" applyProtection="1">
      <alignment horizontal="right" wrapText="1"/>
      <protection locked="0"/>
    </xf>
    <xf numFmtId="2" fontId="26" fillId="0" borderId="28" xfId="0" applyNumberFormat="1" applyFont="1" applyBorder="1" applyAlignment="1" applyProtection="1">
      <alignment horizontal="right" wrapText="1"/>
      <protection locked="0"/>
    </xf>
    <xf numFmtId="2" fontId="26" fillId="0" borderId="13" xfId="0" applyNumberFormat="1" applyFont="1" applyBorder="1" applyAlignment="1" applyProtection="1">
      <alignment horizontal="right" wrapText="1"/>
      <protection locked="0"/>
    </xf>
    <xf numFmtId="2" fontId="26" fillId="0" borderId="23" xfId="0" applyNumberFormat="1" applyFont="1" applyBorder="1" applyAlignment="1">
      <alignment horizontal="right" wrapText="1"/>
    </xf>
    <xf numFmtId="2" fontId="26" fillId="3" borderId="12" xfId="0" applyNumberFormat="1" applyFont="1" applyFill="1" applyBorder="1" applyAlignment="1" applyProtection="1">
      <alignment horizontal="right" wrapText="1"/>
      <protection locked="0"/>
    </xf>
    <xf numFmtId="2" fontId="26" fillId="0" borderId="35" xfId="0" applyNumberFormat="1" applyFont="1" applyBorder="1" applyAlignment="1">
      <alignment horizontal="right" wrapText="1"/>
    </xf>
    <xf numFmtId="2" fontId="26" fillId="0" borderId="0" xfId="0" applyNumberFormat="1" applyFont="1" applyBorder="1" applyAlignment="1" applyProtection="1">
      <alignment horizontal="right" wrapText="1"/>
      <protection locked="0"/>
    </xf>
    <xf numFmtId="2" fontId="175" fillId="3" borderId="12" xfId="5" applyNumberFormat="1" applyFont="1" applyFill="1" applyBorder="1" applyAlignment="1">
      <alignment horizontal="right" wrapText="1"/>
    </xf>
    <xf numFmtId="168" fontId="26" fillId="2" borderId="95" xfId="0" applyNumberFormat="1" applyFont="1" applyFill="1" applyBorder="1" applyAlignment="1">
      <alignment wrapText="1"/>
    </xf>
    <xf numFmtId="0" fontId="26" fillId="0" borderId="91" xfId="0" applyFont="1" applyBorder="1" applyAlignment="1" applyProtection="1">
      <alignment horizontal="center" vertical="center" wrapText="1"/>
      <protection locked="0"/>
    </xf>
    <xf numFmtId="4" fontId="26" fillId="3" borderId="105" xfId="0" applyNumberFormat="1" applyFont="1" applyFill="1" applyBorder="1" applyAlignment="1" applyProtection="1">
      <alignment horizontal="right" wrapText="1"/>
      <protection locked="0"/>
    </xf>
    <xf numFmtId="4" fontId="26" fillId="3" borderId="33" xfId="0" applyNumberFormat="1" applyFont="1" applyFill="1" applyBorder="1" applyAlignment="1">
      <alignment horizontal="right" wrapText="1"/>
    </xf>
    <xf numFmtId="4" fontId="26" fillId="3" borderId="28" xfId="0" applyNumberFormat="1" applyFont="1" applyFill="1" applyBorder="1" applyAlignment="1">
      <alignment horizontal="right" wrapText="1"/>
    </xf>
    <xf numFmtId="4" fontId="26" fillId="3" borderId="17" xfId="0" applyNumberFormat="1" applyFont="1" applyFill="1" applyBorder="1" applyAlignment="1">
      <alignment horizontal="right" wrapText="1"/>
    </xf>
    <xf numFmtId="4" fontId="26" fillId="0" borderId="12" xfId="5" applyNumberFormat="1" applyFont="1" applyBorder="1" applyAlignment="1">
      <alignment horizontal="right" wrapText="1"/>
    </xf>
    <xf numFmtId="4" fontId="26" fillId="2" borderId="12" xfId="5" applyNumberFormat="1" applyFont="1" applyFill="1" applyBorder="1" applyAlignment="1">
      <alignment horizontal="right" wrapText="1"/>
    </xf>
    <xf numFmtId="4" fontId="26" fillId="3" borderId="12" xfId="5" applyNumberFormat="1" applyFont="1" applyFill="1" applyBorder="1" applyAlignment="1">
      <alignment horizontal="right" wrapText="1"/>
    </xf>
    <xf numFmtId="2" fontId="26" fillId="3" borderId="28" xfId="0" applyNumberFormat="1" applyFont="1" applyFill="1" applyBorder="1" applyAlignment="1">
      <alignment horizontal="right" wrapText="1"/>
    </xf>
    <xf numFmtId="2" fontId="26" fillId="3" borderId="0" xfId="5" applyNumberFormat="1" applyFont="1" applyFill="1" applyAlignment="1">
      <alignment horizontal="right" wrapText="1"/>
    </xf>
    <xf numFmtId="2" fontId="26" fillId="3" borderId="23" xfId="5" applyNumberFormat="1" applyFont="1" applyFill="1" applyBorder="1" applyAlignment="1">
      <alignment horizontal="right" wrapText="1"/>
    </xf>
    <xf numFmtId="2" fontId="26" fillId="3" borderId="57" xfId="5" applyNumberFormat="1" applyFont="1" applyFill="1" applyBorder="1" applyAlignment="1">
      <alignment horizontal="right" wrapText="1"/>
    </xf>
    <xf numFmtId="168" fontId="26" fillId="2" borderId="2" xfId="2" applyNumberFormat="1" applyFont="1" applyFill="1" applyBorder="1" applyAlignment="1">
      <alignment vertical="center" wrapText="1"/>
    </xf>
    <xf numFmtId="2" fontId="26" fillId="3" borderId="13" xfId="5" applyNumberFormat="1" applyFont="1" applyFill="1" applyBorder="1" applyAlignment="1">
      <alignment horizontal="right" wrapText="1"/>
    </xf>
    <xf numFmtId="2" fontId="26" fillId="2" borderId="13" xfId="5" applyNumberFormat="1" applyFont="1" applyFill="1" applyBorder="1" applyAlignment="1">
      <alignment horizontal="right" wrapText="1"/>
    </xf>
    <xf numFmtId="2" fontId="26" fillId="3" borderId="13" xfId="0" applyNumberFormat="1" applyFont="1" applyFill="1" applyBorder="1" applyAlignment="1">
      <alignment horizontal="right" wrapText="1"/>
    </xf>
    <xf numFmtId="2" fontId="26" fillId="3" borderId="40" xfId="5" applyNumberFormat="1" applyFont="1" applyFill="1" applyBorder="1" applyAlignment="1">
      <alignment horizontal="right" wrapText="1"/>
    </xf>
    <xf numFmtId="2" fontId="26" fillId="3" borderId="105" xfId="0" applyNumberFormat="1" applyFont="1" applyFill="1" applyBorder="1" applyAlignment="1">
      <alignment horizontal="right" wrapText="1"/>
    </xf>
    <xf numFmtId="2" fontId="26" fillId="3" borderId="41" xfId="5" applyNumberFormat="1" applyFont="1" applyFill="1" applyBorder="1" applyAlignment="1">
      <alignment horizontal="right" wrapText="1"/>
    </xf>
    <xf numFmtId="170" fontId="26" fillId="3" borderId="13" xfId="8" applyFont="1" applyFill="1" applyBorder="1" applyAlignment="1">
      <alignment horizontal="center" wrapText="1"/>
    </xf>
    <xf numFmtId="208" fontId="26" fillId="3" borderId="13" xfId="8" applyNumberFormat="1" applyFont="1" applyFill="1" applyBorder="1" applyAlignment="1">
      <alignment horizontal="center" wrapText="1"/>
    </xf>
    <xf numFmtId="168" fontId="26" fillId="2" borderId="2" xfId="0" applyNumberFormat="1" applyFont="1" applyFill="1" applyBorder="1" applyAlignment="1">
      <alignment vertical="center" wrapText="1"/>
    </xf>
    <xf numFmtId="0" fontId="26" fillId="3" borderId="0" xfId="0" applyFont="1" applyFill="1" applyBorder="1" applyAlignment="1">
      <alignment horizontal="center" vertical="center" wrapText="1"/>
    </xf>
    <xf numFmtId="4" fontId="175" fillId="3" borderId="25" xfId="0" applyNumberFormat="1" applyFont="1" applyFill="1" applyBorder="1" applyAlignment="1" applyProtection="1">
      <alignment horizontal="right" wrapText="1"/>
      <protection locked="0"/>
    </xf>
    <xf numFmtId="4" fontId="26" fillId="3" borderId="25" xfId="0" applyNumberFormat="1" applyFont="1" applyFill="1" applyBorder="1" applyAlignment="1" applyProtection="1">
      <alignment horizontal="right" wrapText="1"/>
      <protection locked="0"/>
    </xf>
    <xf numFmtId="4" fontId="26" fillId="0" borderId="32" xfId="0" applyNumberFormat="1" applyFont="1" applyBorder="1" applyAlignment="1" applyProtection="1">
      <alignment horizontal="right" wrapText="1"/>
      <protection locked="0"/>
    </xf>
    <xf numFmtId="4" fontId="26" fillId="2" borderId="32" xfId="0" applyNumberFormat="1" applyFont="1" applyFill="1" applyBorder="1" applyAlignment="1" applyProtection="1">
      <alignment horizontal="right" wrapText="1"/>
      <protection locked="0"/>
    </xf>
    <xf numFmtId="0" fontId="26" fillId="2" borderId="2" xfId="0" applyFont="1" applyFill="1" applyBorder="1" applyAlignment="1">
      <alignment vertical="center" wrapText="1"/>
    </xf>
    <xf numFmtId="4" fontId="26" fillId="0" borderId="0" xfId="0" applyNumberFormat="1" applyFont="1" applyBorder="1" applyAlignment="1" applyProtection="1">
      <alignment horizontal="right" wrapText="1"/>
      <protection locked="0"/>
    </xf>
    <xf numFmtId="4" fontId="26" fillId="0" borderId="0" xfId="0" applyNumberFormat="1" applyFont="1" applyAlignment="1" applyProtection="1">
      <alignment horizontal="right" wrapText="1"/>
      <protection locked="0"/>
    </xf>
    <xf numFmtId="4" fontId="26" fillId="0" borderId="41" xfId="0" applyNumberFormat="1" applyFont="1" applyBorder="1" applyAlignment="1" applyProtection="1">
      <alignment horizontal="right" wrapText="1"/>
      <protection locked="0"/>
    </xf>
    <xf numFmtId="0" fontId="19" fillId="2" borderId="13" xfId="0" applyFont="1" applyFill="1" applyBorder="1" applyAlignment="1" applyProtection="1">
      <alignment horizontal="left" vertical="top" wrapText="1"/>
      <protection locked="0"/>
    </xf>
    <xf numFmtId="4" fontId="19" fillId="2" borderId="25" xfId="0" applyNumberFormat="1" applyFont="1" applyFill="1" applyBorder="1" applyAlignment="1" applyProtection="1">
      <alignment horizontal="right" wrapText="1"/>
      <protection locked="0"/>
    </xf>
    <xf numFmtId="167" fontId="19" fillId="2" borderId="25" xfId="0" applyNumberFormat="1" applyFont="1" applyFill="1" applyBorder="1" applyAlignment="1" applyProtection="1">
      <alignment horizontal="center" wrapText="1"/>
      <protection locked="0"/>
    </xf>
    <xf numFmtId="0" fontId="19" fillId="3" borderId="57" xfId="5" applyFont="1" applyFill="1" applyBorder="1" applyAlignment="1">
      <alignment horizontal="left" vertical="top" wrapText="1"/>
    </xf>
    <xf numFmtId="0" fontId="17" fillId="0" borderId="32" xfId="0" applyFont="1" applyBorder="1" applyAlignment="1" applyProtection="1">
      <alignment horizontal="center" vertical="center" wrapText="1"/>
      <protection locked="0"/>
    </xf>
    <xf numFmtId="0" fontId="19" fillId="0" borderId="87" xfId="0" applyFont="1" applyBorder="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4" fontId="19" fillId="0" borderId="57" xfId="0" applyNumberFormat="1" applyFont="1" applyBorder="1" applyAlignment="1" applyProtection="1">
      <alignment horizontal="right" wrapText="1"/>
      <protection locked="0"/>
    </xf>
    <xf numFmtId="164" fontId="19" fillId="0" borderId="62" xfId="0" applyNumberFormat="1" applyFont="1" applyBorder="1" applyAlignment="1" applyProtection="1">
      <alignment horizontal="center" wrapText="1"/>
      <protection locked="0"/>
    </xf>
    <xf numFmtId="0" fontId="19" fillId="0" borderId="25" xfId="0" applyFont="1" applyBorder="1" applyAlignment="1" applyProtection="1">
      <alignment horizontal="center" wrapText="1"/>
      <protection locked="0"/>
    </xf>
    <xf numFmtId="0" fontId="17" fillId="0" borderId="57" xfId="0" applyFont="1" applyBorder="1" applyAlignment="1" applyProtection="1">
      <alignment horizontal="center" vertical="center" wrapText="1"/>
      <protection locked="0"/>
    </xf>
    <xf numFmtId="0" fontId="19" fillId="2" borderId="62" xfId="0" applyFont="1" applyFill="1" applyBorder="1" applyAlignment="1" applyProtection="1">
      <alignment horizontal="center" wrapText="1"/>
      <protection locked="0"/>
    </xf>
    <xf numFmtId="4" fontId="19" fillId="2" borderId="62" xfId="0" applyNumberFormat="1" applyFont="1" applyFill="1" applyBorder="1" applyAlignment="1" applyProtection="1">
      <alignment horizontal="right" wrapText="1"/>
      <protection locked="0"/>
    </xf>
    <xf numFmtId="4" fontId="19" fillId="2" borderId="13" xfId="0" applyNumberFormat="1" applyFont="1" applyFill="1" applyBorder="1" applyAlignment="1" applyProtection="1">
      <alignment horizontal="right" wrapText="1"/>
      <protection locked="0"/>
    </xf>
    <xf numFmtId="164" fontId="19" fillId="2" borderId="62" xfId="0" applyNumberFormat="1" applyFont="1" applyFill="1" applyBorder="1" applyAlignment="1" applyProtection="1">
      <alignment horizontal="center" wrapText="1"/>
      <protection locked="0"/>
    </xf>
    <xf numFmtId="164" fontId="19" fillId="0" borderId="57" xfId="0" applyNumberFormat="1" applyFont="1" applyBorder="1" applyAlignment="1" applyProtection="1">
      <alignment horizontal="center" wrapText="1"/>
      <protection locked="0"/>
    </xf>
    <xf numFmtId="164" fontId="19" fillId="2" borderId="12" xfId="0" applyNumberFormat="1" applyFont="1" applyFill="1" applyBorder="1" applyAlignment="1" applyProtection="1">
      <alignment horizontal="center" wrapText="1"/>
      <protection locked="0"/>
    </xf>
    <xf numFmtId="0" fontId="19" fillId="0" borderId="62" xfId="0" applyFont="1" applyBorder="1" applyAlignment="1" applyProtection="1">
      <alignment horizontal="center" wrapText="1"/>
      <protection locked="0"/>
    </xf>
    <xf numFmtId="0" fontId="19" fillId="0" borderId="33" xfId="0" applyFont="1" applyBorder="1" applyAlignment="1" applyProtection="1">
      <alignment horizontal="center" wrapText="1"/>
      <protection locked="0"/>
    </xf>
    <xf numFmtId="4" fontId="19" fillId="0" borderId="17" xfId="0" applyNumberFormat="1" applyFont="1" applyBorder="1" applyAlignment="1" applyProtection="1">
      <alignment horizontal="right" wrapText="1"/>
      <protection locked="0"/>
    </xf>
    <xf numFmtId="0" fontId="19" fillId="2" borderId="32" xfId="0" applyFont="1" applyFill="1" applyBorder="1" applyAlignment="1" applyProtection="1">
      <alignment horizontal="left" vertical="top" wrapText="1"/>
      <protection locked="0"/>
    </xf>
    <xf numFmtId="4" fontId="19" fillId="0" borderId="62" xfId="0" applyNumberFormat="1" applyFont="1" applyBorder="1" applyAlignment="1" applyProtection="1">
      <alignment horizontal="right" wrapText="1"/>
      <protection locked="0"/>
    </xf>
    <xf numFmtId="0" fontId="19" fillId="0" borderId="23" xfId="0" applyFont="1" applyBorder="1" applyAlignment="1" applyProtection="1">
      <alignment horizontal="left" vertical="top" wrapText="1"/>
      <protection locked="0"/>
    </xf>
    <xf numFmtId="164" fontId="19" fillId="0" borderId="23" xfId="0" applyNumberFormat="1" applyFont="1" applyBorder="1" applyAlignment="1" applyProtection="1">
      <alignment horizontal="center" wrapText="1"/>
      <protection locked="0"/>
    </xf>
    <xf numFmtId="164" fontId="19" fillId="0" borderId="12" xfId="0" applyNumberFormat="1" applyFont="1" applyBorder="1" applyAlignment="1" applyProtection="1">
      <alignment horizontal="center" wrapText="1"/>
      <protection locked="0"/>
    </xf>
    <xf numFmtId="0" fontId="19" fillId="2" borderId="62" xfId="0" applyFont="1" applyFill="1" applyBorder="1" applyAlignment="1" applyProtection="1">
      <alignment horizontal="left" vertical="top" wrapText="1"/>
      <protection locked="0"/>
    </xf>
    <xf numFmtId="0" fontId="19" fillId="0" borderId="57" xfId="0" applyFont="1" applyBorder="1" applyAlignment="1" applyProtection="1">
      <alignment horizontal="left" vertical="top" wrapText="1"/>
      <protection locked="0"/>
    </xf>
    <xf numFmtId="0" fontId="19" fillId="0" borderId="57" xfId="0" applyFont="1" applyBorder="1" applyAlignment="1" applyProtection="1">
      <alignment horizontal="center" wrapText="1"/>
      <protection locked="0"/>
    </xf>
    <xf numFmtId="0" fontId="19" fillId="2" borderId="33" xfId="0" applyFont="1" applyFill="1" applyBorder="1" applyAlignment="1" applyProtection="1">
      <alignment horizontal="center" wrapText="1"/>
      <protection locked="0"/>
    </xf>
    <xf numFmtId="4" fontId="19" fillId="2" borderId="33" xfId="0" applyNumberFormat="1" applyFont="1" applyFill="1" applyBorder="1" applyAlignment="1" applyProtection="1">
      <alignment horizontal="right" wrapText="1"/>
      <protection locked="0"/>
    </xf>
    <xf numFmtId="4" fontId="19" fillId="0" borderId="24" xfId="0" applyNumberFormat="1" applyFont="1" applyBorder="1" applyAlignment="1" applyProtection="1">
      <alignment horizontal="right" wrapText="1"/>
      <protection locked="0"/>
    </xf>
    <xf numFmtId="178" fontId="19" fillId="2" borderId="12" xfId="0" applyNumberFormat="1" applyFont="1" applyFill="1" applyBorder="1" applyAlignment="1" applyProtection="1">
      <alignment horizontal="center" wrapText="1"/>
      <protection locked="0"/>
    </xf>
    <xf numFmtId="0" fontId="186" fillId="2" borderId="62" xfId="0" applyFont="1" applyFill="1" applyBorder="1" applyAlignment="1">
      <alignment horizontal="center" wrapText="1"/>
    </xf>
    <xf numFmtId="4" fontId="186" fillId="2" borderId="62" xfId="1" applyNumberFormat="1" applyFont="1" applyFill="1" applyBorder="1" applyAlignment="1">
      <alignment horizontal="right" wrapText="1"/>
    </xf>
    <xf numFmtId="0" fontId="26" fillId="0" borderId="24" xfId="5" applyFont="1" applyBorder="1" applyAlignment="1">
      <alignment vertical="top" wrapText="1"/>
    </xf>
    <xf numFmtId="0" fontId="17" fillId="0" borderId="34" xfId="5" applyFont="1" applyBorder="1" applyAlignment="1">
      <alignment horizontal="left" vertical="top" wrapText="1"/>
    </xf>
    <xf numFmtId="167" fontId="19" fillId="0" borderId="24" xfId="0" applyNumberFormat="1" applyFont="1" applyBorder="1" applyAlignment="1" applyProtection="1">
      <alignment horizontal="center" wrapText="1"/>
      <protection locked="0"/>
    </xf>
    <xf numFmtId="2" fontId="26" fillId="0" borderId="41" xfId="0" applyNumberFormat="1" applyFont="1" applyBorder="1" applyAlignment="1" applyProtection="1">
      <alignment horizontal="right" wrapText="1"/>
      <protection locked="0"/>
    </xf>
    <xf numFmtId="2" fontId="26" fillId="0" borderId="33" xfId="0" applyNumberFormat="1" applyFont="1" applyBorder="1" applyAlignment="1" applyProtection="1">
      <alignment horizontal="right" wrapText="1"/>
      <protection locked="0"/>
    </xf>
    <xf numFmtId="167" fontId="19" fillId="0" borderId="33" xfId="0" applyNumberFormat="1" applyFont="1" applyBorder="1" applyAlignment="1" applyProtection="1">
      <alignment horizontal="center" wrapText="1"/>
      <protection locked="0"/>
    </xf>
    <xf numFmtId="0" fontId="17" fillId="0" borderId="88" xfId="0" applyFont="1" applyBorder="1" applyAlignment="1" applyProtection="1">
      <alignment horizontal="left" vertical="top" wrapText="1"/>
      <protection locked="0"/>
    </xf>
    <xf numFmtId="0" fontId="17" fillId="0" borderId="117" xfId="0" applyFont="1" applyBorder="1" applyAlignment="1" applyProtection="1">
      <alignment horizontal="center" vertical="top" wrapText="1"/>
      <protection locked="0"/>
    </xf>
    <xf numFmtId="0" fontId="19" fillId="0" borderId="105" xfId="0" applyFont="1" applyBorder="1" applyAlignment="1" applyProtection="1">
      <alignment horizontal="center" wrapText="1"/>
      <protection locked="0"/>
    </xf>
    <xf numFmtId="0" fontId="19" fillId="3" borderId="42" xfId="58" applyFont="1" applyFill="1" applyBorder="1" applyAlignment="1">
      <alignment horizontal="center" wrapText="1"/>
    </xf>
    <xf numFmtId="169" fontId="17" fillId="3" borderId="118" xfId="5" applyNumberFormat="1" applyFont="1" applyFill="1" applyBorder="1" applyAlignment="1">
      <alignment horizontal="center" vertical="top" wrapText="1"/>
    </xf>
    <xf numFmtId="0" fontId="19" fillId="3" borderId="119" xfId="5" applyFont="1" applyFill="1" applyBorder="1" applyAlignment="1">
      <alignment horizontal="left" vertical="top" wrapText="1"/>
    </xf>
    <xf numFmtId="170" fontId="19" fillId="3" borderId="119" xfId="8" applyFont="1" applyFill="1" applyBorder="1" applyAlignment="1">
      <alignment horizontal="center" wrapText="1"/>
    </xf>
    <xf numFmtId="2" fontId="26" fillId="3" borderId="119" xfId="5" applyNumberFormat="1" applyFont="1" applyFill="1" applyBorder="1" applyAlignment="1">
      <alignment horizontal="right" wrapText="1"/>
    </xf>
    <xf numFmtId="167" fontId="19" fillId="3" borderId="119" xfId="5" applyNumberFormat="1" applyFont="1" applyFill="1" applyBorder="1" applyAlignment="1">
      <alignment horizontal="center" wrapText="1"/>
    </xf>
    <xf numFmtId="170" fontId="19" fillId="3" borderId="44" xfId="8" applyFont="1" applyFill="1" applyBorder="1" applyAlignment="1">
      <alignment horizontal="center" wrapText="1"/>
    </xf>
    <xf numFmtId="2" fontId="26" fillId="3" borderId="44" xfId="5" applyNumberFormat="1" applyFont="1" applyFill="1" applyBorder="1" applyAlignment="1">
      <alignment horizontal="right" wrapText="1"/>
    </xf>
    <xf numFmtId="167" fontId="19" fillId="3" borderId="44" xfId="5" applyNumberFormat="1" applyFont="1" applyFill="1" applyBorder="1" applyAlignment="1">
      <alignment horizontal="center" wrapText="1"/>
    </xf>
    <xf numFmtId="169" fontId="188" fillId="3" borderId="121" xfId="5" applyNumberFormat="1" applyFont="1" applyFill="1" applyBorder="1" applyAlignment="1">
      <alignment horizontal="left" vertical="top" wrapText="1"/>
    </xf>
    <xf numFmtId="0" fontId="17" fillId="3" borderId="122" xfId="0" applyFont="1" applyFill="1" applyBorder="1" applyAlignment="1" applyProtection="1">
      <alignment horizontal="center" vertical="center" wrapText="1"/>
      <protection locked="0"/>
    </xf>
    <xf numFmtId="0" fontId="17" fillId="0" borderId="12" xfId="0" applyFont="1" applyBorder="1" applyAlignment="1" applyProtection="1">
      <alignment horizontal="center" vertical="top" wrapText="1"/>
      <protection locked="0"/>
    </xf>
    <xf numFmtId="0" fontId="23" fillId="0" borderId="25" xfId="0" applyFont="1" applyBorder="1"/>
    <xf numFmtId="0" fontId="23" fillId="0" borderId="26" xfId="0" applyFont="1" applyBorder="1"/>
    <xf numFmtId="4" fontId="23" fillId="0" borderId="0" xfId="0" applyNumberFormat="1" applyFont="1" applyBorder="1"/>
    <xf numFmtId="4" fontId="32" fillId="0" borderId="0" xfId="0" applyNumberFormat="1" applyFont="1" applyBorder="1" applyAlignment="1">
      <alignment horizontal="right" wrapText="1"/>
    </xf>
    <xf numFmtId="3" fontId="23" fillId="0" borderId="0" xfId="0" applyNumberFormat="1" applyFont="1" applyBorder="1" applyAlignment="1">
      <alignment horizontal="right" wrapText="1"/>
    </xf>
    <xf numFmtId="0" fontId="23" fillId="0" borderId="48" xfId="0" applyFont="1" applyBorder="1" applyAlignment="1">
      <alignment horizontal="justify" wrapText="1"/>
    </xf>
    <xf numFmtId="0" fontId="19" fillId="3" borderId="32" xfId="0" applyFont="1" applyFill="1" applyBorder="1" applyAlignment="1" applyProtection="1">
      <alignment horizontal="left" vertical="top" wrapText="1"/>
      <protection locked="0"/>
    </xf>
    <xf numFmtId="4" fontId="19" fillId="3" borderId="17" xfId="0" applyNumberFormat="1" applyFont="1" applyFill="1" applyBorder="1" applyAlignment="1" applyProtection="1">
      <alignment horizontal="right" wrapText="1"/>
      <protection locked="0"/>
    </xf>
    <xf numFmtId="164" fontId="19" fillId="3" borderId="33" xfId="0" applyNumberFormat="1" applyFont="1" applyFill="1" applyBorder="1" applyAlignment="1" applyProtection="1">
      <alignment horizontal="center" wrapText="1"/>
      <protection locked="0"/>
    </xf>
    <xf numFmtId="0" fontId="19" fillId="3" borderId="17" xfId="0" applyFont="1" applyFill="1" applyBorder="1" applyAlignment="1" applyProtection="1">
      <alignment horizontal="center" vertical="center" wrapText="1"/>
      <protection locked="0"/>
    </xf>
    <xf numFmtId="49" fontId="23" fillId="0" borderId="12" xfId="0" applyNumberFormat="1" applyFont="1" applyBorder="1" applyAlignment="1">
      <alignment horizontal="center" vertical="top"/>
    </xf>
    <xf numFmtId="4" fontId="23" fillId="0" borderId="17" xfId="0" applyNumberFormat="1" applyFont="1" applyBorder="1" applyAlignment="1">
      <alignment horizontal="justify" wrapText="1"/>
    </xf>
    <xf numFmtId="4" fontId="23" fillId="0" borderId="62" xfId="0" applyNumberFormat="1" applyFont="1" applyBorder="1" applyAlignment="1">
      <alignment horizontal="justify" wrapText="1"/>
    </xf>
    <xf numFmtId="4" fontId="23" fillId="0" borderId="13" xfId="0" applyNumberFormat="1" applyFont="1" applyBorder="1" applyAlignment="1">
      <alignment horizontal="justify" wrapText="1"/>
    </xf>
    <xf numFmtId="4" fontId="23" fillId="0" borderId="12" xfId="0" applyNumberFormat="1" applyFont="1" applyBorder="1" applyAlignment="1">
      <alignment horizontal="justify" wrapText="1"/>
    </xf>
    <xf numFmtId="3" fontId="23" fillId="0" borderId="57" xfId="0" applyNumberFormat="1" applyFont="1" applyBorder="1" applyAlignment="1">
      <alignment horizontal="right" wrapText="1"/>
    </xf>
    <xf numFmtId="0" fontId="32" fillId="0" borderId="62" xfId="0" applyFont="1" applyBorder="1" applyAlignment="1">
      <alignment horizontal="center" wrapText="1"/>
    </xf>
    <xf numFmtId="0" fontId="32" fillId="0" borderId="87" xfId="0" applyFont="1" applyBorder="1" applyAlignment="1">
      <alignment horizontal="center" wrapText="1"/>
    </xf>
    <xf numFmtId="0" fontId="32" fillId="0" borderId="33" xfId="0" applyFont="1" applyBorder="1" applyAlignment="1">
      <alignment horizontal="center" wrapText="1"/>
    </xf>
    <xf numFmtId="3" fontId="23" fillId="0" borderId="13" xfId="0" applyNumberFormat="1" applyFont="1" applyBorder="1" applyAlignment="1">
      <alignment horizontal="right" wrapText="1"/>
    </xf>
    <xf numFmtId="3" fontId="23" fillId="0" borderId="12" xfId="0" applyNumberFormat="1" applyFont="1" applyBorder="1" applyAlignment="1">
      <alignment horizontal="right" wrapText="1"/>
    </xf>
    <xf numFmtId="3" fontId="23" fillId="0" borderId="62" xfId="0" applyNumberFormat="1" applyFont="1" applyBorder="1" applyAlignment="1">
      <alignment horizontal="right" wrapText="1"/>
    </xf>
    <xf numFmtId="4" fontId="32" fillId="0" borderId="62" xfId="0" applyNumberFormat="1" applyFont="1" applyBorder="1" applyAlignment="1">
      <alignment horizontal="right" wrapText="1"/>
    </xf>
    <xf numFmtId="0" fontId="32" fillId="0" borderId="12" xfId="0" applyFont="1" applyBorder="1" applyAlignment="1">
      <alignment horizontal="center" wrapText="1"/>
    </xf>
    <xf numFmtId="4" fontId="23" fillId="0" borderId="12" xfId="0" applyNumberFormat="1" applyFont="1" applyBorder="1" applyAlignment="1">
      <alignment horizontal="right"/>
    </xf>
    <xf numFmtId="0" fontId="32" fillId="0" borderId="32" xfId="0" applyFont="1" applyBorder="1" applyAlignment="1">
      <alignment horizontal="center" wrapText="1"/>
    </xf>
    <xf numFmtId="4" fontId="23" fillId="0" borderId="33" xfId="0" applyNumberFormat="1" applyFont="1" applyBorder="1" applyAlignment="1">
      <alignment horizontal="justify" wrapText="1"/>
    </xf>
    <xf numFmtId="0" fontId="23" fillId="0" borderId="87" xfId="0" applyFont="1" applyBorder="1" applyAlignment="1">
      <alignment horizontal="justify" wrapText="1"/>
    </xf>
    <xf numFmtId="4" fontId="23" fillId="0" borderId="87" xfId="0" applyNumberFormat="1" applyFont="1" applyBorder="1" applyAlignment="1">
      <alignment horizontal="justify" wrapText="1"/>
    </xf>
    <xf numFmtId="4" fontId="23" fillId="0" borderId="23" xfId="0" applyNumberFormat="1" applyFont="1" applyBorder="1" applyAlignment="1">
      <alignment horizontal="right" wrapText="1"/>
    </xf>
    <xf numFmtId="4" fontId="23" fillId="0" borderId="57" xfId="0" applyNumberFormat="1" applyFont="1" applyBorder="1" applyAlignment="1">
      <alignment horizontal="right" wrapText="1"/>
    </xf>
    <xf numFmtId="0" fontId="23" fillId="0" borderId="12" xfId="0" applyFont="1" applyBorder="1" applyAlignment="1">
      <alignment horizontal="justify" wrapText="1"/>
    </xf>
    <xf numFmtId="4" fontId="32" fillId="0" borderId="12" xfId="0" applyNumberFormat="1" applyFont="1" applyBorder="1" applyAlignment="1">
      <alignment horizontal="right" wrapText="1"/>
    </xf>
    <xf numFmtId="4" fontId="32" fillId="0" borderId="33" xfId="0" applyNumberFormat="1" applyFont="1" applyBorder="1" applyAlignment="1">
      <alignment horizontal="right"/>
    </xf>
    <xf numFmtId="4" fontId="32" fillId="0" borderId="12" xfId="0" applyNumberFormat="1" applyFont="1" applyBorder="1" applyAlignment="1">
      <alignment horizontal="right"/>
    </xf>
    <xf numFmtId="4" fontId="23" fillId="0" borderId="12" xfId="0" applyNumberFormat="1" applyFont="1" applyBorder="1"/>
    <xf numFmtId="0" fontId="23" fillId="0" borderId="57" xfId="0" applyFont="1" applyBorder="1" applyAlignment="1">
      <alignment horizontal="justify" wrapText="1"/>
    </xf>
    <xf numFmtId="0" fontId="23" fillId="0" borderId="17" xfId="0" applyFont="1" applyBorder="1" applyAlignment="1">
      <alignment horizontal="justify" wrapText="1"/>
    </xf>
    <xf numFmtId="4" fontId="32" fillId="0" borderId="126" xfId="0" applyNumberFormat="1" applyFont="1" applyBorder="1" applyAlignment="1">
      <alignment horizontal="center"/>
    </xf>
    <xf numFmtId="0" fontId="23" fillId="0" borderId="33" xfId="0" applyFont="1" applyBorder="1" applyAlignment="1">
      <alignment horizontal="justify" wrapText="1"/>
    </xf>
    <xf numFmtId="49" fontId="37" fillId="0" borderId="12" xfId="0" applyNumberFormat="1" applyFont="1" applyBorder="1" applyAlignment="1">
      <alignment horizontal="center" vertical="center"/>
    </xf>
    <xf numFmtId="4" fontId="23" fillId="0" borderId="126" xfId="0" applyNumberFormat="1" applyFont="1" applyBorder="1" applyAlignment="1">
      <alignment horizontal="right"/>
    </xf>
    <xf numFmtId="4" fontId="32" fillId="0" borderId="126" xfId="0" applyNumberFormat="1" applyFont="1" applyBorder="1" applyAlignment="1">
      <alignment horizontal="right"/>
    </xf>
    <xf numFmtId="4" fontId="23" fillId="0" borderId="87" xfId="0" applyNumberFormat="1" applyFont="1" applyBorder="1" applyAlignment="1">
      <alignment horizontal="right" wrapText="1"/>
    </xf>
    <xf numFmtId="3" fontId="23" fillId="0" borderId="33" xfId="0" applyNumberFormat="1" applyFont="1" applyBorder="1" applyAlignment="1">
      <alignment horizontal="right" wrapText="1"/>
    </xf>
    <xf numFmtId="4" fontId="32" fillId="0" borderId="17" xfId="0" applyNumberFormat="1" applyFont="1" applyBorder="1" applyAlignment="1">
      <alignment horizontal="right" wrapText="1"/>
    </xf>
    <xf numFmtId="4" fontId="23" fillId="0" borderId="17" xfId="0" applyNumberFormat="1" applyFont="1" applyBorder="1" applyAlignment="1">
      <alignment horizontal="right" wrapText="1"/>
    </xf>
    <xf numFmtId="4" fontId="23" fillId="0" borderId="41" xfId="0" applyNumberFormat="1" applyFont="1" applyBorder="1" applyAlignment="1">
      <alignment horizontal="justify" wrapText="1"/>
    </xf>
    <xf numFmtId="4" fontId="23" fillId="0" borderId="33" xfId="0" applyNumberFormat="1" applyFont="1" applyBorder="1" applyAlignment="1">
      <alignment horizontal="right" wrapText="1"/>
    </xf>
    <xf numFmtId="4" fontId="32" fillId="0" borderId="32" xfId="0" applyNumberFormat="1" applyFont="1" applyBorder="1" applyAlignment="1">
      <alignment horizontal="right" wrapText="1"/>
    </xf>
    <xf numFmtId="4" fontId="23" fillId="0" borderId="17" xfId="0" applyNumberFormat="1" applyFont="1" applyBorder="1"/>
    <xf numFmtId="0" fontId="32" fillId="0" borderId="17" xfId="0" applyFont="1" applyBorder="1"/>
    <xf numFmtId="4" fontId="23" fillId="0" borderId="17" xfId="1411" applyNumberFormat="1" applyBorder="1" applyAlignment="1">
      <alignment horizontal="justify" wrapText="1"/>
    </xf>
    <xf numFmtId="0" fontId="23" fillId="0" borderId="12" xfId="0" applyFont="1" applyBorder="1"/>
    <xf numFmtId="0" fontId="37" fillId="0" borderId="32" xfId="0" applyFont="1" applyBorder="1" applyAlignment="1">
      <alignment horizontal="justify" wrapText="1"/>
    </xf>
    <xf numFmtId="3" fontId="23" fillId="0" borderId="33" xfId="0" applyNumberFormat="1" applyFont="1" applyBorder="1" applyAlignment="1">
      <alignment horizontal="right"/>
    </xf>
    <xf numFmtId="4" fontId="31" fillId="0" borderId="32" xfId="0" applyNumberFormat="1" applyFont="1" applyBorder="1" applyAlignment="1">
      <alignment horizontal="right"/>
    </xf>
    <xf numFmtId="4" fontId="37" fillId="0" borderId="33" xfId="0" applyNumberFormat="1" applyFont="1" applyBorder="1" applyAlignment="1">
      <alignment horizontal="right"/>
    </xf>
    <xf numFmtId="4" fontId="31" fillId="0" borderId="12" xfId="0" applyNumberFormat="1" applyFont="1" applyBorder="1" applyAlignment="1">
      <alignment horizontal="center" vertical="center"/>
    </xf>
    <xf numFmtId="4" fontId="23" fillId="0" borderId="32" xfId="0" applyNumberFormat="1" applyFont="1" applyBorder="1" applyAlignment="1">
      <alignment horizontal="right" wrapText="1"/>
    </xf>
    <xf numFmtId="4" fontId="23" fillId="0" borderId="12" xfId="0" applyNumberFormat="1" applyFont="1" applyBorder="1" applyAlignment="1">
      <alignment horizontal="right" wrapText="1"/>
    </xf>
    <xf numFmtId="3" fontId="23" fillId="0" borderId="13" xfId="0" applyNumberFormat="1" applyFont="1" applyBorder="1" applyAlignment="1">
      <alignment horizontal="right"/>
    </xf>
    <xf numFmtId="0" fontId="24" fillId="3" borderId="12" xfId="0" applyFont="1" applyFill="1" applyBorder="1" applyAlignment="1" applyProtection="1">
      <alignment horizontal="center" vertical="center" wrapText="1"/>
      <protection locked="0"/>
    </xf>
    <xf numFmtId="49" fontId="198" fillId="0" borderId="33" xfId="0" applyNumberFormat="1" applyFont="1" applyBorder="1" applyAlignment="1">
      <alignment horizontal="center" vertical="top"/>
    </xf>
    <xf numFmtId="49" fontId="198" fillId="0" borderId="40" xfId="0" applyNumberFormat="1" applyFont="1" applyBorder="1" applyAlignment="1">
      <alignment horizontal="center" vertical="top"/>
    </xf>
    <xf numFmtId="49" fontId="198" fillId="0" borderId="62" xfId="0" applyNumberFormat="1" applyFont="1" applyBorder="1" applyAlignment="1">
      <alignment horizontal="center" vertical="top"/>
    </xf>
    <xf numFmtId="49" fontId="198" fillId="0" borderId="24" xfId="0" applyNumberFormat="1" applyFont="1" applyBorder="1" applyAlignment="1">
      <alignment horizontal="center" vertical="top"/>
    </xf>
    <xf numFmtId="49" fontId="198" fillId="0" borderId="23" xfId="0" applyNumberFormat="1" applyFont="1" applyBorder="1" applyAlignment="1">
      <alignment horizontal="center" vertical="top"/>
    </xf>
    <xf numFmtId="49" fontId="198" fillId="0" borderId="40" xfId="0" applyNumberFormat="1" applyFont="1" applyBorder="1" applyAlignment="1">
      <alignment horizontal="center" vertical="top" wrapText="1"/>
    </xf>
    <xf numFmtId="49" fontId="198" fillId="0" borderId="24" xfId="0" applyNumberFormat="1" applyFont="1" applyBorder="1" applyAlignment="1">
      <alignment horizontal="center" vertical="top" wrapText="1"/>
    </xf>
    <xf numFmtId="49" fontId="198" fillId="0" borderId="13" xfId="0" applyNumberFormat="1" applyFont="1" applyBorder="1" applyAlignment="1">
      <alignment horizontal="center" vertical="top"/>
    </xf>
    <xf numFmtId="49" fontId="198" fillId="0" borderId="87" xfId="0" applyNumberFormat="1" applyFont="1" applyBorder="1" applyAlignment="1">
      <alignment horizontal="center" vertical="top"/>
    </xf>
    <xf numFmtId="49" fontId="198" fillId="0" borderId="0" xfId="0" applyNumberFormat="1" applyFont="1" applyBorder="1" applyAlignment="1">
      <alignment horizontal="center" vertical="top"/>
    </xf>
    <xf numFmtId="4" fontId="50" fillId="0" borderId="12" xfId="0" applyNumberFormat="1" applyFont="1" applyBorder="1" applyAlignment="1">
      <alignment horizontal="center"/>
    </xf>
    <xf numFmtId="4" fontId="50" fillId="0" borderId="33" xfId="0" applyNumberFormat="1" applyFont="1" applyBorder="1" applyAlignment="1">
      <alignment horizontal="center"/>
    </xf>
    <xf numFmtId="4" fontId="50" fillId="0" borderId="0" xfId="0" applyNumberFormat="1" applyFont="1" applyBorder="1" applyAlignment="1">
      <alignment horizontal="center"/>
    </xf>
    <xf numFmtId="0" fontId="50" fillId="0" borderId="12" xfId="0" applyFont="1" applyBorder="1" applyAlignment="1">
      <alignment horizontal="center"/>
    </xf>
    <xf numFmtId="4" fontId="50" fillId="0" borderId="17" xfId="0" applyNumberFormat="1" applyFont="1" applyBorder="1" applyAlignment="1">
      <alignment horizontal="center"/>
    </xf>
    <xf numFmtId="4" fontId="50" fillId="0" borderId="40" xfId="0" applyNumberFormat="1" applyFont="1" applyBorder="1" applyAlignment="1">
      <alignment horizontal="center"/>
    </xf>
    <xf numFmtId="4" fontId="50" fillId="0" borderId="32" xfId="0" applyNumberFormat="1" applyFont="1" applyBorder="1" applyAlignment="1">
      <alignment horizontal="center"/>
    </xf>
    <xf numFmtId="4" fontId="50" fillId="0" borderId="57" xfId="0" applyNumberFormat="1" applyFont="1" applyBorder="1" applyAlignment="1">
      <alignment horizontal="center"/>
    </xf>
    <xf numFmtId="4" fontId="50" fillId="0" borderId="13" xfId="0" applyNumberFormat="1" applyFont="1" applyBorder="1" applyAlignment="1">
      <alignment horizontal="center"/>
    </xf>
    <xf numFmtId="4" fontId="50" fillId="0" borderId="25" xfId="0" applyNumberFormat="1" applyFont="1" applyBorder="1" applyAlignment="1">
      <alignment horizontal="center"/>
    </xf>
    <xf numFmtId="4" fontId="199" fillId="0" borderId="12" xfId="0" applyNumberFormat="1" applyFont="1" applyBorder="1" applyAlignment="1">
      <alignment horizontal="justify" wrapText="1"/>
    </xf>
    <xf numFmtId="4" fontId="199" fillId="0" borderId="57" xfId="0" applyNumberFormat="1" applyFont="1" applyBorder="1" applyAlignment="1">
      <alignment horizontal="justify" wrapText="1"/>
    </xf>
    <xf numFmtId="4" fontId="200" fillId="0" borderId="33" xfId="0" applyNumberFormat="1" applyFont="1" applyBorder="1" applyAlignment="1">
      <alignment horizontal="left" vertical="center" wrapText="1"/>
    </xf>
    <xf numFmtId="4" fontId="199" fillId="0" borderId="32" xfId="0" applyNumberFormat="1" applyFont="1" applyBorder="1" applyAlignment="1">
      <alignment horizontal="justify" wrapText="1"/>
    </xf>
    <xf numFmtId="4" fontId="199" fillId="0" borderId="0" xfId="0" applyNumberFormat="1" applyFont="1" applyBorder="1" applyAlignment="1">
      <alignment horizontal="justify" wrapText="1"/>
    </xf>
    <xf numFmtId="0" fontId="19" fillId="2" borderId="0" xfId="0" applyFont="1" applyFill="1" applyAlignment="1" applyProtection="1">
      <alignment horizontal="left" vertical="top" wrapText="1"/>
      <protection locked="0"/>
    </xf>
    <xf numFmtId="49" fontId="37" fillId="3" borderId="12" xfId="0" applyNumberFormat="1" applyFont="1" applyFill="1" applyBorder="1" applyAlignment="1">
      <alignment horizontal="center" vertical="center"/>
    </xf>
    <xf numFmtId="4" fontId="31" fillId="3" borderId="125" xfId="0" applyNumberFormat="1" applyFont="1" applyFill="1" applyBorder="1" applyAlignment="1">
      <alignment horizontal="center" vertical="center"/>
    </xf>
    <xf numFmtId="4" fontId="37" fillId="3" borderId="124" xfId="0" applyNumberFormat="1" applyFont="1" applyFill="1" applyBorder="1" applyAlignment="1">
      <alignment horizontal="right"/>
    </xf>
    <xf numFmtId="4" fontId="31" fillId="3" borderId="125" xfId="0" applyNumberFormat="1" applyFont="1" applyFill="1" applyBorder="1" applyAlignment="1">
      <alignment horizontal="right"/>
    </xf>
    <xf numFmtId="0" fontId="23" fillId="3" borderId="31" xfId="0" applyFont="1" applyFill="1" applyBorder="1"/>
    <xf numFmtId="0" fontId="23" fillId="3" borderId="0" xfId="0" applyFont="1" applyFill="1"/>
    <xf numFmtId="0" fontId="28" fillId="0" borderId="57" xfId="0" applyFont="1" applyBorder="1" applyAlignment="1">
      <alignment horizontal="left" vertical="center"/>
    </xf>
    <xf numFmtId="0" fontId="17" fillId="3" borderId="57" xfId="0" applyFont="1" applyFill="1" applyBorder="1" applyAlignment="1" applyProtection="1">
      <alignment horizontal="center" vertical="center" wrapText="1"/>
      <protection locked="0"/>
    </xf>
    <xf numFmtId="0" fontId="17" fillId="3" borderId="25" xfId="0" applyFont="1" applyFill="1" applyBorder="1" applyAlignment="1" applyProtection="1">
      <alignment horizontal="left" vertical="top" wrapText="1"/>
      <protection locked="0"/>
    </xf>
    <xf numFmtId="0" fontId="19" fillId="3" borderId="13" xfId="0" applyFont="1" applyFill="1" applyBorder="1" applyAlignment="1" applyProtection="1">
      <alignment horizontal="center" wrapText="1"/>
      <protection locked="0"/>
    </xf>
    <xf numFmtId="4" fontId="19" fillId="3" borderId="0" xfId="0" applyNumberFormat="1" applyFont="1" applyFill="1" applyAlignment="1" applyProtection="1">
      <alignment horizontal="right" wrapText="1"/>
      <protection locked="0"/>
    </xf>
    <xf numFmtId="164" fontId="19" fillId="3" borderId="62" xfId="0" applyNumberFormat="1" applyFont="1" applyFill="1" applyBorder="1" applyAlignment="1" applyProtection="1">
      <alignment horizontal="center" wrapText="1"/>
      <protection locked="0"/>
    </xf>
    <xf numFmtId="49" fontId="37" fillId="0" borderId="33" xfId="0" applyNumberFormat="1" applyFont="1" applyBorder="1" applyAlignment="1">
      <alignment horizontal="center" vertical="center"/>
    </xf>
    <xf numFmtId="4" fontId="37" fillId="0" borderId="17" xfId="0" applyNumberFormat="1" applyFont="1" applyBorder="1" applyAlignment="1">
      <alignment horizontal="right"/>
    </xf>
    <xf numFmtId="4" fontId="31" fillId="0" borderId="17" xfId="0" applyNumberFormat="1" applyFont="1" applyBorder="1" applyAlignment="1">
      <alignment horizontal="right"/>
    </xf>
    <xf numFmtId="0" fontId="28" fillId="3" borderId="41" xfId="0" applyFont="1" applyFill="1" applyBorder="1" applyAlignment="1">
      <alignment horizontal="left" vertical="center"/>
    </xf>
    <xf numFmtId="178" fontId="19" fillId="2" borderId="62" xfId="0" applyNumberFormat="1" applyFont="1" applyFill="1" applyBorder="1" applyAlignment="1" applyProtection="1">
      <alignment vertical="center" wrapText="1"/>
      <protection locked="0"/>
    </xf>
    <xf numFmtId="178" fontId="17" fillId="2" borderId="62" xfId="0" applyNumberFormat="1" applyFont="1" applyFill="1" applyBorder="1" applyAlignment="1" applyProtection="1">
      <alignment horizontal="left" vertical="center" wrapText="1"/>
      <protection locked="0"/>
    </xf>
    <xf numFmtId="178" fontId="22" fillId="0" borderId="12" xfId="2" applyNumberFormat="1" applyFont="1" applyBorder="1" applyAlignment="1">
      <alignment horizontal="left" vertical="center" wrapText="1"/>
    </xf>
    <xf numFmtId="178" fontId="23" fillId="0" borderId="12" xfId="0" applyNumberFormat="1" applyFont="1" applyBorder="1" applyAlignment="1">
      <alignment horizontal="right"/>
    </xf>
    <xf numFmtId="178" fontId="22" fillId="0" borderId="12" xfId="0" applyNumberFormat="1" applyFont="1" applyBorder="1" applyAlignment="1">
      <alignment horizontal="right"/>
    </xf>
    <xf numFmtId="178" fontId="19" fillId="2" borderId="5" xfId="0" applyNumberFormat="1" applyFont="1" applyFill="1" applyBorder="1" applyAlignment="1" applyProtection="1">
      <alignment horizontal="center" wrapText="1"/>
      <protection locked="0"/>
    </xf>
    <xf numFmtId="178" fontId="19" fillId="0" borderId="12" xfId="0" applyNumberFormat="1" applyFont="1" applyBorder="1" applyAlignment="1">
      <alignment horizontal="center" wrapText="1"/>
    </xf>
    <xf numFmtId="178" fontId="19" fillId="2" borderId="12" xfId="0" applyNumberFormat="1" applyFont="1" applyFill="1" applyBorder="1" applyAlignment="1">
      <alignment horizontal="center" wrapText="1"/>
    </xf>
    <xf numFmtId="178" fontId="19" fillId="0" borderId="40" xfId="0" applyNumberFormat="1" applyFont="1" applyBorder="1" applyAlignment="1">
      <alignment horizontal="center" wrapText="1"/>
    </xf>
    <xf numFmtId="178" fontId="19" fillId="3" borderId="12" xfId="0" applyNumberFormat="1" applyFont="1" applyFill="1" applyBorder="1" applyAlignment="1">
      <alignment horizontal="center" wrapText="1"/>
    </xf>
    <xf numFmtId="178" fontId="19" fillId="3" borderId="40" xfId="0" applyNumberFormat="1" applyFont="1" applyFill="1" applyBorder="1" applyAlignment="1">
      <alignment horizontal="center" wrapText="1"/>
    </xf>
    <xf numFmtId="178" fontId="19" fillId="3" borderId="13" xfId="0" applyNumberFormat="1" applyFont="1" applyFill="1" applyBorder="1" applyAlignment="1">
      <alignment horizontal="center" wrapText="1"/>
    </xf>
    <xf numFmtId="178" fontId="19" fillId="3" borderId="104" xfId="0" applyNumberFormat="1" applyFont="1" applyFill="1" applyBorder="1" applyAlignment="1">
      <alignment horizontal="center" wrapText="1"/>
    </xf>
    <xf numFmtId="178" fontId="19" fillId="3" borderId="33" xfId="0" applyNumberFormat="1" applyFont="1" applyFill="1" applyBorder="1" applyAlignment="1">
      <alignment horizontal="center" wrapText="1"/>
    </xf>
    <xf numFmtId="178" fontId="19" fillId="3" borderId="58" xfId="0" applyNumberFormat="1" applyFont="1" applyFill="1" applyBorder="1" applyAlignment="1">
      <alignment horizontal="center" wrapText="1"/>
    </xf>
    <xf numFmtId="178" fontId="17" fillId="2" borderId="20" xfId="0" applyNumberFormat="1" applyFont="1" applyFill="1" applyBorder="1" applyAlignment="1">
      <alignment wrapText="1"/>
    </xf>
    <xf numFmtId="178" fontId="19" fillId="0" borderId="23" xfId="0" applyNumberFormat="1" applyFont="1" applyBorder="1" applyAlignment="1" applyProtection="1">
      <alignment horizontal="center" wrapText="1"/>
      <protection locked="0"/>
    </xf>
    <xf numFmtId="178" fontId="19" fillId="3" borderId="57" xfId="0" applyNumberFormat="1" applyFont="1" applyFill="1" applyBorder="1" applyAlignment="1">
      <alignment horizontal="center" wrapText="1"/>
    </xf>
    <xf numFmtId="178" fontId="19" fillId="3" borderId="62" xfId="0" applyNumberFormat="1" applyFont="1" applyFill="1" applyBorder="1" applyAlignment="1">
      <alignment horizontal="center" wrapText="1"/>
    </xf>
    <xf numFmtId="178" fontId="19" fillId="2" borderId="62" xfId="0" applyNumberFormat="1" applyFont="1" applyFill="1" applyBorder="1" applyAlignment="1">
      <alignment horizontal="center" wrapText="1"/>
    </xf>
    <xf numFmtId="178" fontId="186" fillId="2" borderId="0" xfId="0" applyNumberFormat="1" applyFont="1" applyFill="1" applyBorder="1" applyAlignment="1">
      <alignment horizontal="center" wrapText="1"/>
    </xf>
    <xf numFmtId="178" fontId="19" fillId="3" borderId="17" xfId="0" applyNumberFormat="1" applyFont="1" applyFill="1" applyBorder="1" applyAlignment="1">
      <alignment horizontal="center" wrapText="1"/>
    </xf>
    <xf numFmtId="178" fontId="17" fillId="2" borderId="113" xfId="0" applyNumberFormat="1" applyFont="1" applyFill="1" applyBorder="1" applyAlignment="1">
      <alignment wrapText="1"/>
    </xf>
    <xf numFmtId="178" fontId="19" fillId="0" borderId="28" xfId="0" applyNumberFormat="1" applyFont="1" applyBorder="1" applyAlignment="1" applyProtection="1">
      <alignment horizontal="center" wrapText="1"/>
      <protection locked="0"/>
    </xf>
    <xf numFmtId="178" fontId="19" fillId="0" borderId="12" xfId="0" applyNumberFormat="1" applyFont="1" applyBorder="1" applyAlignment="1" applyProtection="1">
      <alignment wrapText="1"/>
      <protection locked="0"/>
    </xf>
    <xf numFmtId="178" fontId="19" fillId="0" borderId="23" xfId="0" applyNumberFormat="1" applyFont="1" applyBorder="1" applyAlignment="1" applyProtection="1">
      <alignment wrapText="1"/>
      <protection locked="0"/>
    </xf>
    <xf numFmtId="178" fontId="19" fillId="0" borderId="12" xfId="0" applyNumberFormat="1" applyFont="1" applyBorder="1" applyAlignment="1" applyProtection="1">
      <alignment horizontal="center" wrapText="1"/>
      <protection locked="0"/>
    </xf>
    <xf numFmtId="178" fontId="19" fillId="2" borderId="13" xfId="0" applyNumberFormat="1" applyFont="1" applyFill="1" applyBorder="1" applyAlignment="1">
      <alignment horizontal="center" wrapText="1"/>
    </xf>
    <xf numFmtId="178" fontId="19" fillId="6" borderId="13" xfId="0" applyNumberFormat="1" applyFont="1" applyFill="1" applyBorder="1" applyAlignment="1">
      <alignment horizontal="center" wrapText="1"/>
    </xf>
    <xf numFmtId="178" fontId="18" fillId="0" borderId="23" xfId="5" applyNumberFormat="1" applyFont="1" applyBorder="1" applyAlignment="1">
      <alignment horizontal="center"/>
    </xf>
    <xf numFmtId="178" fontId="18" fillId="0" borderId="12" xfId="0" applyNumberFormat="1" applyFont="1" applyBorder="1" applyAlignment="1">
      <alignment horizontal="center"/>
    </xf>
    <xf numFmtId="178" fontId="18" fillId="2" borderId="12" xfId="0" applyNumberFormat="1" applyFont="1" applyFill="1" applyBorder="1" applyAlignment="1">
      <alignment horizontal="center"/>
    </xf>
    <xf numFmtId="178" fontId="17" fillId="0" borderId="35" xfId="0" applyNumberFormat="1" applyFont="1" applyBorder="1" applyAlignment="1" applyProtection="1">
      <alignment wrapText="1"/>
      <protection locked="0"/>
    </xf>
    <xf numFmtId="178" fontId="19" fillId="0" borderId="13" xfId="0" applyNumberFormat="1" applyFont="1" applyBorder="1" applyAlignment="1" applyProtection="1">
      <alignment horizontal="center" wrapText="1"/>
      <protection locked="0"/>
    </xf>
    <xf numFmtId="178" fontId="19" fillId="0" borderId="23" xfId="0" applyNumberFormat="1" applyFont="1" applyBorder="1" applyAlignment="1">
      <alignment horizontal="center" wrapText="1"/>
    </xf>
    <xf numFmtId="178" fontId="19" fillId="3" borderId="12" xfId="0" applyNumberFormat="1" applyFont="1" applyFill="1" applyBorder="1" applyAlignment="1" applyProtection="1">
      <alignment horizontal="center" wrapText="1"/>
      <protection locked="0"/>
    </xf>
    <xf numFmtId="178" fontId="17" fillId="2" borderId="20" xfId="0" applyNumberFormat="1" applyFont="1" applyFill="1" applyBorder="1" applyAlignment="1">
      <alignment horizontal="left" vertical="top" wrapText="1"/>
    </xf>
    <xf numFmtId="178" fontId="17" fillId="0" borderId="35" xfId="0" applyNumberFormat="1" applyFont="1" applyBorder="1" applyAlignment="1">
      <alignment horizontal="center" wrapText="1"/>
    </xf>
    <xf numFmtId="178" fontId="19" fillId="0" borderId="0" xfId="0" applyNumberFormat="1" applyFont="1" applyBorder="1" applyAlignment="1" applyProtection="1">
      <alignment horizontal="center" wrapText="1"/>
      <protection locked="0"/>
    </xf>
    <xf numFmtId="178" fontId="19" fillId="0" borderId="40" xfId="0" applyNumberFormat="1" applyFont="1" applyBorder="1" applyAlignment="1" applyProtection="1">
      <alignment horizontal="center" wrapText="1"/>
      <protection locked="0"/>
    </xf>
    <xf numFmtId="178" fontId="19" fillId="0" borderId="12" xfId="5" applyNumberFormat="1" applyFont="1" applyBorder="1" applyAlignment="1">
      <alignment horizontal="center" wrapText="1"/>
    </xf>
    <xf numFmtId="178" fontId="174" fillId="3" borderId="12" xfId="0" applyNumberFormat="1" applyFont="1" applyFill="1" applyBorder="1" applyAlignment="1">
      <alignment horizontal="center" wrapText="1"/>
    </xf>
    <xf numFmtId="178" fontId="17" fillId="2" borderId="96" xfId="0" applyNumberFormat="1" applyFont="1" applyFill="1" applyBorder="1" applyAlignment="1">
      <alignment wrapText="1"/>
    </xf>
    <xf numFmtId="178" fontId="17" fillId="0" borderId="91" xfId="0" applyNumberFormat="1" applyFont="1" applyBorder="1" applyAlignment="1" applyProtection="1">
      <alignment horizontal="center" vertical="center" wrapText="1"/>
      <protection locked="0"/>
    </xf>
    <xf numFmtId="178" fontId="19" fillId="3" borderId="0" xfId="0" applyNumberFormat="1" applyFont="1" applyFill="1" applyBorder="1" applyAlignment="1" applyProtection="1">
      <alignment horizontal="center" wrapText="1"/>
      <protection locked="0"/>
    </xf>
    <xf numFmtId="178" fontId="19" fillId="3" borderId="57" xfId="0" applyNumberFormat="1" applyFont="1" applyFill="1" applyBorder="1" applyAlignment="1" applyProtection="1">
      <alignment horizontal="center" wrapText="1"/>
      <protection locked="0"/>
    </xf>
    <xf numFmtId="178" fontId="19" fillId="3" borderId="62" xfId="0" applyNumberFormat="1" applyFont="1" applyFill="1" applyBorder="1" applyAlignment="1" applyProtection="1">
      <alignment horizontal="center" wrapText="1"/>
      <protection locked="0"/>
    </xf>
    <xf numFmtId="178" fontId="19" fillId="3" borderId="40" xfId="0" applyNumberFormat="1" applyFont="1" applyFill="1" applyBorder="1" applyAlignment="1" applyProtection="1">
      <alignment horizontal="center" wrapText="1"/>
      <protection locked="0"/>
    </xf>
    <xf numFmtId="178" fontId="19" fillId="3" borderId="87" xfId="0" applyNumberFormat="1" applyFont="1" applyFill="1" applyBorder="1" applyAlignment="1" applyProtection="1">
      <alignment horizontal="center" wrapText="1"/>
      <protection locked="0"/>
    </xf>
    <xf numFmtId="178" fontId="19" fillId="3" borderId="17" xfId="0" applyNumberFormat="1" applyFont="1" applyFill="1" applyBorder="1" applyAlignment="1" applyProtection="1">
      <alignment horizontal="center" wrapText="1"/>
      <protection locked="0"/>
    </xf>
    <xf numFmtId="178" fontId="19" fillId="0" borderId="23" xfId="5" applyNumberFormat="1" applyFont="1" applyBorder="1" applyAlignment="1">
      <alignment horizontal="center" wrapText="1"/>
    </xf>
    <xf numFmtId="178" fontId="19" fillId="3" borderId="23" xfId="0" applyNumberFormat="1" applyFont="1" applyFill="1" applyBorder="1" applyAlignment="1">
      <alignment horizontal="center" wrapText="1"/>
    </xf>
    <xf numFmtId="178" fontId="19" fillId="3" borderId="12" xfId="5" applyNumberFormat="1" applyFont="1" applyFill="1" applyBorder="1" applyAlignment="1">
      <alignment horizontal="center" wrapText="1"/>
    </xf>
    <xf numFmtId="178" fontId="19" fillId="3" borderId="105" xfId="0" applyNumberFormat="1" applyFont="1" applyFill="1" applyBorder="1" applyAlignment="1" applyProtection="1">
      <alignment horizontal="center" wrapText="1"/>
      <protection locked="0"/>
    </xf>
    <xf numFmtId="178" fontId="19" fillId="3" borderId="17" xfId="5" applyNumberFormat="1" applyFont="1" applyFill="1" applyBorder="1" applyAlignment="1">
      <alignment horizontal="center" wrapText="1"/>
    </xf>
    <xf numFmtId="178" fontId="19" fillId="3" borderId="33" xfId="5" applyNumberFormat="1" applyFont="1" applyFill="1" applyBorder="1" applyAlignment="1">
      <alignment horizontal="center" wrapText="1"/>
    </xf>
    <xf numFmtId="178" fontId="19" fillId="3" borderId="23" xfId="5" applyNumberFormat="1" applyFont="1" applyFill="1" applyBorder="1" applyAlignment="1">
      <alignment horizontal="center" wrapText="1"/>
    </xf>
    <xf numFmtId="178" fontId="19" fillId="3" borderId="28" xfId="0" applyNumberFormat="1" applyFont="1" applyFill="1" applyBorder="1" applyAlignment="1" applyProtection="1">
      <alignment horizontal="center" wrapText="1"/>
      <protection locked="0"/>
    </xf>
    <xf numFmtId="178" fontId="19" fillId="3" borderId="57" xfId="5" applyNumberFormat="1" applyFont="1" applyFill="1" applyBorder="1" applyAlignment="1">
      <alignment horizontal="center" wrapText="1"/>
    </xf>
    <xf numFmtId="178" fontId="17" fillId="2" borderId="20" xfId="2" applyNumberFormat="1" applyFont="1" applyFill="1" applyBorder="1" applyAlignment="1">
      <alignment vertical="center" wrapText="1"/>
    </xf>
    <xf numFmtId="178" fontId="19" fillId="3" borderId="41" xfId="5" applyNumberFormat="1" applyFont="1" applyFill="1" applyBorder="1" applyAlignment="1">
      <alignment horizontal="center" wrapText="1"/>
    </xf>
    <xf numFmtId="178" fontId="19" fillId="3" borderId="13" xfId="5" applyNumberFormat="1" applyFont="1" applyFill="1" applyBorder="1" applyAlignment="1">
      <alignment horizontal="center" wrapText="1"/>
    </xf>
    <xf numFmtId="178" fontId="19" fillId="3" borderId="99" xfId="0" applyNumberFormat="1" applyFont="1" applyFill="1" applyBorder="1" applyAlignment="1">
      <alignment horizontal="center" wrapText="1"/>
    </xf>
    <xf numFmtId="178" fontId="19" fillId="3" borderId="59" xfId="0" applyNumberFormat="1" applyFont="1" applyFill="1" applyBorder="1" applyAlignment="1">
      <alignment horizontal="center" wrapText="1"/>
    </xf>
    <xf numFmtId="178" fontId="19" fillId="3" borderId="13" xfId="0" applyNumberFormat="1" applyFont="1" applyFill="1" applyBorder="1" applyAlignment="1" applyProtection="1">
      <alignment horizontal="center" wrapText="1"/>
      <protection locked="0"/>
    </xf>
    <xf numFmtId="178" fontId="19" fillId="3" borderId="40" xfId="5" applyNumberFormat="1" applyFont="1" applyFill="1" applyBorder="1" applyAlignment="1">
      <alignment horizontal="center" wrapText="1"/>
    </xf>
    <xf numFmtId="178" fontId="19" fillId="3" borderId="35" xfId="0" applyNumberFormat="1" applyFont="1" applyFill="1" applyBorder="1" applyAlignment="1" applyProtection="1">
      <alignment horizontal="center" wrapText="1"/>
      <protection locked="0"/>
    </xf>
    <xf numFmtId="178" fontId="19" fillId="2" borderId="13" xfId="5" applyNumberFormat="1" applyFont="1" applyFill="1" applyBorder="1" applyAlignment="1">
      <alignment horizontal="center" wrapText="1"/>
    </xf>
    <xf numFmtId="178" fontId="17" fillId="2" borderId="13" xfId="5" applyNumberFormat="1" applyFont="1" applyFill="1" applyBorder="1" applyAlignment="1">
      <alignment vertical="center" wrapText="1"/>
    </xf>
    <xf numFmtId="178" fontId="17" fillId="2" borderId="20" xfId="0" applyNumberFormat="1" applyFont="1" applyFill="1" applyBorder="1" applyAlignment="1">
      <alignment vertical="center" wrapText="1"/>
    </xf>
    <xf numFmtId="178" fontId="17" fillId="3" borderId="0" xfId="0" applyNumberFormat="1" applyFont="1" applyFill="1" applyBorder="1" applyAlignment="1">
      <alignment vertical="center" wrapText="1"/>
    </xf>
    <xf numFmtId="178" fontId="17" fillId="3" borderId="0" xfId="0" applyNumberFormat="1" applyFont="1" applyFill="1" applyBorder="1" applyAlignment="1">
      <alignment horizontal="center" vertical="center" wrapText="1"/>
    </xf>
    <xf numFmtId="178" fontId="19" fillId="2" borderId="32" xfId="0" applyNumberFormat="1" applyFont="1" applyFill="1" applyBorder="1" applyAlignment="1">
      <alignment horizontal="center" wrapText="1"/>
    </xf>
    <xf numFmtId="178" fontId="174" fillId="3" borderId="25" xfId="0" applyNumberFormat="1" applyFont="1" applyFill="1" applyBorder="1" applyAlignment="1">
      <alignment horizontal="center" wrapText="1"/>
    </xf>
    <xf numFmtId="178" fontId="19" fillId="3" borderId="25" xfId="0" applyNumberFormat="1" applyFont="1" applyFill="1" applyBorder="1" applyAlignment="1">
      <alignment horizontal="center" wrapText="1"/>
    </xf>
    <xf numFmtId="178" fontId="19" fillId="0" borderId="62" xfId="0" applyNumberFormat="1" applyFont="1" applyBorder="1" applyAlignment="1" applyProtection="1">
      <alignment horizontal="center" wrapText="1"/>
      <protection locked="0"/>
    </xf>
    <xf numFmtId="178" fontId="19" fillId="0" borderId="33" xfId="0" applyNumberFormat="1" applyFont="1" applyBorder="1" applyAlignment="1" applyProtection="1">
      <alignment horizontal="center" wrapText="1"/>
      <protection locked="0"/>
    </xf>
    <xf numFmtId="178" fontId="19" fillId="0" borderId="57" xfId="0" applyNumberFormat="1" applyFont="1" applyBorder="1" applyAlignment="1" applyProtection="1">
      <alignment horizontal="center" wrapText="1"/>
      <protection locked="0"/>
    </xf>
    <xf numFmtId="178" fontId="19" fillId="0" borderId="17" xfId="0" applyNumberFormat="1" applyFont="1" applyBorder="1" applyAlignment="1" applyProtection="1">
      <alignment horizontal="center" wrapText="1"/>
      <protection locked="0"/>
    </xf>
    <xf numFmtId="178" fontId="19" fillId="3" borderId="62" xfId="0" applyNumberFormat="1" applyFont="1" applyFill="1" applyBorder="1" applyAlignment="1" applyProtection="1">
      <alignment vertical="center" wrapText="1"/>
      <protection locked="0"/>
    </xf>
    <xf numFmtId="178" fontId="19" fillId="3" borderId="33" xfId="0" applyNumberFormat="1" applyFont="1" applyFill="1" applyBorder="1" applyAlignment="1" applyProtection="1">
      <alignment horizontal="center" wrapText="1"/>
      <protection locked="0"/>
    </xf>
    <xf numFmtId="178" fontId="37" fillId="0" borderId="57" xfId="0" applyNumberFormat="1" applyFont="1" applyBorder="1" applyAlignment="1">
      <alignment horizontal="right"/>
    </xf>
    <xf numFmtId="178" fontId="23" fillId="0" borderId="17" xfId="0" applyNumberFormat="1" applyFont="1" applyBorder="1" applyAlignment="1">
      <alignment horizontal="right"/>
    </xf>
    <xf numFmtId="178" fontId="23" fillId="0" borderId="33" xfId="0" applyNumberFormat="1" applyFont="1" applyBorder="1" applyAlignment="1">
      <alignment horizontal="right"/>
    </xf>
    <xf numFmtId="178" fontId="23" fillId="0" borderId="12" xfId="0" applyNumberFormat="1" applyFont="1" applyBorder="1"/>
    <xf numFmtId="178" fontId="23" fillId="0" borderId="32" xfId="0" applyNumberFormat="1" applyFont="1" applyBorder="1" applyAlignment="1">
      <alignment horizontal="right" wrapText="1"/>
    </xf>
    <xf numFmtId="178" fontId="19" fillId="0" borderId="0" xfId="0" applyNumberFormat="1" applyFont="1" applyAlignment="1" applyProtection="1">
      <alignment horizontal="center" wrapText="1"/>
      <protection locked="0"/>
    </xf>
    <xf numFmtId="178" fontId="17" fillId="2" borderId="56" xfId="0" applyNumberFormat="1" applyFont="1" applyFill="1" applyBorder="1" applyAlignment="1">
      <alignment vertical="center" wrapText="1"/>
    </xf>
    <xf numFmtId="178" fontId="19" fillId="0" borderId="26" xfId="0" applyNumberFormat="1" applyFont="1" applyBorder="1" applyAlignment="1" applyProtection="1">
      <alignment horizontal="center" wrapText="1"/>
      <protection locked="0"/>
    </xf>
    <xf numFmtId="178" fontId="19" fillId="0" borderId="31" xfId="0" applyNumberFormat="1" applyFont="1" applyBorder="1" applyAlignment="1" applyProtection="1">
      <alignment horizontal="center" wrapText="1"/>
      <protection locked="0"/>
    </xf>
    <xf numFmtId="178" fontId="22" fillId="0" borderId="0" xfId="0" applyNumberFormat="1" applyFont="1" applyBorder="1" applyAlignment="1">
      <alignment horizontal="right"/>
    </xf>
    <xf numFmtId="178" fontId="22" fillId="0" borderId="32" xfId="0" applyNumberFormat="1" applyFont="1" applyBorder="1" applyAlignment="1">
      <alignment horizontal="right"/>
    </xf>
    <xf numFmtId="178" fontId="22" fillId="0" borderId="33" xfId="0" applyNumberFormat="1" applyFont="1" applyBorder="1" applyAlignment="1">
      <alignment horizontal="right"/>
    </xf>
    <xf numFmtId="178" fontId="22" fillId="0" borderId="62" xfId="0" applyNumberFormat="1" applyFont="1" applyBorder="1" applyAlignment="1">
      <alignment horizontal="right"/>
    </xf>
    <xf numFmtId="178" fontId="22" fillId="0" borderId="25" xfId="0" applyNumberFormat="1" applyFont="1" applyBorder="1" applyAlignment="1">
      <alignment horizontal="right"/>
    </xf>
    <xf numFmtId="178" fontId="22" fillId="0" borderId="31" xfId="0" applyNumberFormat="1" applyFont="1" applyBorder="1" applyAlignment="1">
      <alignment horizontal="right"/>
    </xf>
    <xf numFmtId="178" fontId="22" fillId="0" borderId="17" xfId="0" applyNumberFormat="1" applyFont="1" applyBorder="1" applyAlignment="1">
      <alignment horizontal="right"/>
    </xf>
    <xf numFmtId="178" fontId="22" fillId="0" borderId="123" xfId="0" applyNumberFormat="1" applyFont="1" applyBorder="1" applyAlignment="1">
      <alignment horizontal="right"/>
    </xf>
    <xf numFmtId="178" fontId="28" fillId="3" borderId="41" xfId="0" applyNumberFormat="1" applyFont="1" applyFill="1" applyBorder="1" applyAlignment="1">
      <alignment horizontal="right"/>
    </xf>
    <xf numFmtId="178" fontId="22" fillId="0" borderId="17" xfId="0" applyNumberFormat="1" applyFont="1" applyBorder="1" applyAlignment="1" applyProtection="1">
      <alignment horizontal="center" wrapText="1"/>
      <protection locked="0"/>
    </xf>
    <xf numFmtId="0" fontId="19" fillId="0" borderId="0" xfId="0" applyFont="1" applyBorder="1" applyAlignment="1" applyProtection="1">
      <alignment horizontal="center" vertical="center" wrapText="1"/>
      <protection locked="0"/>
    </xf>
    <xf numFmtId="4" fontId="32" fillId="0" borderId="33" xfId="0" applyNumberFormat="1" applyFont="1" applyBorder="1" applyAlignment="1">
      <alignment horizontal="right" wrapText="1"/>
    </xf>
    <xf numFmtId="178" fontId="23" fillId="0" borderId="12" xfId="0" applyNumberFormat="1" applyFont="1" applyBorder="1" applyAlignment="1">
      <alignment horizontal="right" wrapText="1"/>
    </xf>
    <xf numFmtId="178" fontId="22" fillId="0" borderId="13" xfId="0" applyNumberFormat="1" applyFont="1" applyBorder="1" applyAlignment="1">
      <alignment horizontal="right"/>
    </xf>
    <xf numFmtId="0" fontId="32" fillId="0" borderId="13" xfId="0" applyFont="1" applyBorder="1" applyAlignment="1">
      <alignment horizontal="center" wrapText="1"/>
    </xf>
    <xf numFmtId="0" fontId="15" fillId="2" borderId="112" xfId="0" applyFont="1" applyFill="1" applyBorder="1" applyAlignment="1">
      <alignment horizontal="left" vertical="center" wrapText="1"/>
    </xf>
    <xf numFmtId="0" fontId="15" fillId="2" borderId="111" xfId="0" applyFont="1" applyFill="1" applyBorder="1" applyAlignment="1">
      <alignment horizontal="center" vertical="center" wrapText="1"/>
    </xf>
    <xf numFmtId="168" fontId="15" fillId="2" borderId="89" xfId="0" applyNumberFormat="1" applyFont="1" applyFill="1" applyBorder="1" applyAlignment="1">
      <alignment wrapText="1"/>
    </xf>
    <xf numFmtId="168" fontId="15" fillId="2" borderId="91" xfId="0" applyNumberFormat="1" applyFont="1" applyFill="1" applyBorder="1" applyAlignment="1">
      <alignment wrapText="1"/>
    </xf>
    <xf numFmtId="167" fontId="201" fillId="2" borderId="46" xfId="0" applyNumberFormat="1" applyFont="1" applyFill="1" applyBorder="1" applyAlignment="1">
      <alignment wrapText="1"/>
    </xf>
    <xf numFmtId="2" fontId="175" fillId="2" borderId="12" xfId="0" applyNumberFormat="1" applyFont="1" applyFill="1" applyBorder="1" applyAlignment="1">
      <alignment horizontal="right" wrapText="1"/>
    </xf>
    <xf numFmtId="2" fontId="202" fillId="3" borderId="12" xfId="0" applyNumberFormat="1" applyFont="1" applyFill="1" applyBorder="1" applyAlignment="1" applyProtection="1">
      <alignment horizontal="right" wrapText="1"/>
      <protection locked="0"/>
    </xf>
    <xf numFmtId="2" fontId="202" fillId="2" borderId="12" xfId="0" applyNumberFormat="1" applyFont="1" applyFill="1" applyBorder="1" applyAlignment="1">
      <alignment horizontal="right" wrapText="1"/>
    </xf>
    <xf numFmtId="0" fontId="203" fillId="0" borderId="12" xfId="0" applyFont="1" applyBorder="1" applyAlignment="1">
      <alignment horizontal="center" wrapText="1"/>
    </xf>
    <xf numFmtId="2" fontId="204" fillId="2" borderId="12" xfId="5" applyNumberFormat="1" applyFont="1" applyFill="1" applyBorder="1" applyAlignment="1">
      <alignment horizontal="right" wrapText="1"/>
    </xf>
    <xf numFmtId="2" fontId="204" fillId="2" borderId="13" xfId="5" applyNumberFormat="1" applyFont="1" applyFill="1" applyBorder="1" applyAlignment="1">
      <alignment horizontal="right" wrapText="1"/>
    </xf>
    <xf numFmtId="2" fontId="205" fillId="2" borderId="12" xfId="5" applyNumberFormat="1" applyFont="1" applyFill="1" applyBorder="1" applyAlignment="1">
      <alignment horizontal="right" wrapText="1"/>
    </xf>
    <xf numFmtId="2" fontId="205" fillId="3" borderId="12" xfId="5" applyNumberFormat="1" applyFont="1" applyFill="1" applyBorder="1" applyAlignment="1">
      <alignment horizontal="right" wrapText="1"/>
    </xf>
    <xf numFmtId="2" fontId="206" fillId="2" borderId="12" xfId="5" applyNumberFormat="1" applyFont="1" applyFill="1" applyBorder="1" applyAlignment="1">
      <alignment horizontal="right" wrapText="1"/>
    </xf>
    <xf numFmtId="2" fontId="207" fillId="2" borderId="12" xfId="0" applyNumberFormat="1" applyFont="1" applyFill="1" applyBorder="1" applyAlignment="1">
      <alignment horizontal="right" wrapText="1"/>
    </xf>
    <xf numFmtId="43" fontId="175" fillId="2" borderId="12" xfId="1" applyFont="1" applyFill="1" applyBorder="1" applyAlignment="1">
      <alignment horizontal="right" wrapText="1"/>
    </xf>
    <xf numFmtId="2" fontId="175" fillId="2" borderId="12" xfId="5" applyNumberFormat="1" applyFont="1" applyFill="1" applyBorder="1" applyAlignment="1">
      <alignment horizontal="right" wrapText="1"/>
    </xf>
    <xf numFmtId="2" fontId="175" fillId="2" borderId="13" xfId="5" applyNumberFormat="1" applyFont="1" applyFill="1" applyBorder="1" applyAlignment="1">
      <alignment horizontal="right" wrapText="1"/>
    </xf>
    <xf numFmtId="208" fontId="175" fillId="2" borderId="13" xfId="8" applyNumberFormat="1" applyFont="1" applyFill="1" applyBorder="1" applyAlignment="1">
      <alignment horizontal="center" wrapText="1"/>
    </xf>
    <xf numFmtId="0" fontId="46" fillId="0" borderId="0" xfId="0" applyFont="1" applyAlignment="1">
      <alignment horizontal="right"/>
    </xf>
    <xf numFmtId="8" fontId="46" fillId="0" borderId="0" xfId="0" applyNumberFormat="1" applyFont="1"/>
    <xf numFmtId="0" fontId="47" fillId="0" borderId="0" xfId="0" applyFont="1" applyAlignment="1">
      <alignment vertical="center"/>
    </xf>
    <xf numFmtId="0" fontId="14" fillId="0" borderId="132" xfId="21" applyFont="1" applyBorder="1" applyAlignment="1">
      <alignment horizontal="center" vertical="center"/>
    </xf>
    <xf numFmtId="0" fontId="14" fillId="0" borderId="33" xfId="21" applyFont="1" applyBorder="1" applyAlignment="1">
      <alignment horizontal="center" vertical="top"/>
    </xf>
    <xf numFmtId="0" fontId="14" fillId="0" borderId="137" xfId="21" applyFont="1" applyBorder="1" applyAlignment="1">
      <alignment horizontal="center" vertical="center"/>
    </xf>
    <xf numFmtId="0" fontId="14" fillId="0" borderId="44" xfId="21" applyFont="1" applyBorder="1" applyAlignment="1">
      <alignment horizontal="center" vertical="top"/>
    </xf>
    <xf numFmtId="0" fontId="18" fillId="0" borderId="138" xfId="21" applyFont="1" applyBorder="1"/>
    <xf numFmtId="0" fontId="18" fillId="0" borderId="138" xfId="21" applyFont="1" applyBorder="1" applyAlignment="1">
      <alignment horizontal="center"/>
    </xf>
    <xf numFmtId="2" fontId="18" fillId="0" borderId="138" xfId="21" applyNumberFormat="1" applyFont="1" applyBorder="1"/>
    <xf numFmtId="209" fontId="18" fillId="0" borderId="138" xfId="21" applyNumberFormat="1" applyFont="1" applyBorder="1" applyAlignment="1">
      <alignment horizontal="right"/>
    </xf>
    <xf numFmtId="168" fontId="18" fillId="0" borderId="12" xfId="21" applyNumberFormat="1" applyFont="1" applyBorder="1" applyAlignment="1">
      <alignment horizontal="right"/>
    </xf>
    <xf numFmtId="49" fontId="14" fillId="80" borderId="90" xfId="21" applyNumberFormat="1" applyFont="1" applyFill="1" applyBorder="1" applyAlignment="1">
      <alignment horizontal="center" vertical="center"/>
    </xf>
    <xf numFmtId="209" fontId="14" fillId="80" borderId="91" xfId="2096" applyNumberFormat="1" applyFont="1" applyFill="1" applyBorder="1" applyAlignment="1">
      <alignment horizontal="center" vertical="top" shrinkToFit="1"/>
    </xf>
    <xf numFmtId="209" fontId="14" fillId="80" borderId="91" xfId="2096" applyNumberFormat="1" applyFont="1" applyFill="1" applyBorder="1" applyAlignment="1">
      <alignment horizontal="left" vertical="center" shrinkToFit="1"/>
    </xf>
    <xf numFmtId="209" fontId="14" fillId="80" borderId="91" xfId="2096" applyNumberFormat="1" applyFont="1" applyFill="1" applyBorder="1" applyAlignment="1">
      <alignment horizontal="right" vertical="center" shrinkToFit="1"/>
    </xf>
    <xf numFmtId="168" fontId="14" fillId="80" borderId="91" xfId="2096" applyNumberFormat="1" applyFont="1" applyFill="1" applyBorder="1" applyAlignment="1">
      <alignment horizontal="right" vertical="center" shrinkToFit="1"/>
    </xf>
    <xf numFmtId="209" fontId="14" fillId="80" borderId="113" xfId="2096" applyNumberFormat="1" applyFont="1" applyFill="1" applyBorder="1" applyAlignment="1">
      <alignment horizontal="right" vertical="center" shrinkToFit="1"/>
    </xf>
    <xf numFmtId="0" fontId="14" fillId="0" borderId="146" xfId="21" applyFont="1" applyBorder="1" applyAlignment="1">
      <alignment horizontal="center" vertical="center"/>
    </xf>
    <xf numFmtId="0" fontId="14" fillId="0" borderId="56" xfId="21" applyFont="1" applyBorder="1" applyAlignment="1">
      <alignment horizontal="center" vertical="top"/>
    </xf>
    <xf numFmtId="0" fontId="14" fillId="0" borderId="54" xfId="21" applyFont="1" applyBorder="1" applyAlignment="1">
      <alignment horizontal="left" wrapText="1"/>
    </xf>
    <xf numFmtId="0" fontId="14" fillId="0" borderId="54" xfId="21" applyFont="1" applyBorder="1" applyAlignment="1">
      <alignment horizontal="center"/>
    </xf>
    <xf numFmtId="3" fontId="18" fillId="0" borderId="54" xfId="21" applyNumberFormat="1" applyFont="1" applyBorder="1" applyAlignment="1">
      <alignment horizontal="center" wrapText="1"/>
    </xf>
    <xf numFmtId="2" fontId="18" fillId="0" borderId="54" xfId="21" applyNumberFormat="1" applyFont="1" applyBorder="1" applyAlignment="1">
      <alignment wrapText="1"/>
    </xf>
    <xf numFmtId="209" fontId="18" fillId="0" borderId="54" xfId="21" applyNumberFormat="1" applyFont="1" applyBorder="1" applyAlignment="1">
      <alignment horizontal="right"/>
    </xf>
    <xf numFmtId="49" fontId="14" fillId="80" borderId="1" xfId="21" applyNumberFormat="1" applyFont="1" applyFill="1" applyBorder="1" applyAlignment="1">
      <alignment horizontal="center" vertical="center"/>
    </xf>
    <xf numFmtId="49" fontId="14" fillId="80" borderId="2" xfId="21" applyNumberFormat="1" applyFont="1" applyFill="1" applyBorder="1" applyAlignment="1">
      <alignment horizontal="center" vertical="top" wrapText="1"/>
    </xf>
    <xf numFmtId="49" fontId="14" fillId="80" borderId="2" xfId="21" applyNumberFormat="1" applyFont="1" applyFill="1" applyBorder="1" applyAlignment="1">
      <alignment vertical="center"/>
    </xf>
    <xf numFmtId="209" fontId="14" fillId="80" borderId="2" xfId="2096" applyNumberFormat="1" applyFont="1" applyFill="1" applyBorder="1" applyAlignment="1">
      <alignment horizontal="right" shrinkToFit="1"/>
    </xf>
    <xf numFmtId="209" fontId="14" fillId="80" borderId="43" xfId="2096" applyNumberFormat="1" applyFont="1" applyFill="1" applyBorder="1" applyAlignment="1">
      <alignment horizontal="right" vertical="center" shrinkToFit="1"/>
    </xf>
    <xf numFmtId="0" fontId="14" fillId="0" borderId="140" xfId="21" applyFont="1" applyBorder="1" applyAlignment="1">
      <alignment horizontal="center" vertical="center"/>
    </xf>
    <xf numFmtId="0" fontId="14" fillId="0" borderId="28" xfId="21" applyFont="1" applyBorder="1" applyAlignment="1">
      <alignment horizontal="center" vertical="top"/>
    </xf>
    <xf numFmtId="0" fontId="18" fillId="0" borderId="22" xfId="21" applyFont="1" applyBorder="1" applyAlignment="1">
      <alignment horizontal="left" vertical="top" wrapText="1"/>
    </xf>
    <xf numFmtId="0" fontId="18" fillId="0" borderId="22" xfId="21" applyFont="1" applyBorder="1" applyAlignment="1">
      <alignment horizontal="center"/>
    </xf>
    <xf numFmtId="3" fontId="18" fillId="0" borderId="22" xfId="21" applyNumberFormat="1" applyFont="1" applyBorder="1" applyAlignment="1">
      <alignment horizontal="center"/>
    </xf>
    <xf numFmtId="2" fontId="18" fillId="0" borderId="22" xfId="21" applyNumberFormat="1" applyFont="1" applyBorder="1"/>
    <xf numFmtId="209" fontId="18" fillId="0" borderId="22" xfId="21" applyNumberFormat="1" applyFont="1" applyBorder="1" applyAlignment="1">
      <alignment horizontal="right"/>
    </xf>
    <xf numFmtId="0" fontId="14" fillId="0" borderId="12" xfId="21" applyFont="1" applyBorder="1" applyAlignment="1">
      <alignment horizontal="center" vertical="top"/>
    </xf>
    <xf numFmtId="0" fontId="18" fillId="0" borderId="23" xfId="21" applyFont="1" applyBorder="1" applyAlignment="1">
      <alignment horizontal="left" vertical="top" wrapText="1"/>
    </xf>
    <xf numFmtId="0" fontId="18" fillId="0" borderId="23" xfId="21" applyFont="1" applyBorder="1" applyAlignment="1">
      <alignment horizontal="center"/>
    </xf>
    <xf numFmtId="3" fontId="18" fillId="0" borderId="23" xfId="21" applyNumberFormat="1" applyFont="1" applyBorder="1" applyAlignment="1">
      <alignment horizontal="center"/>
    </xf>
    <xf numFmtId="2" fontId="18" fillId="0" borderId="23" xfId="21" applyNumberFormat="1" applyFont="1" applyBorder="1"/>
    <xf numFmtId="209" fontId="18" fillId="0" borderId="23" xfId="21" applyNumberFormat="1" applyFont="1" applyBorder="1" applyAlignment="1">
      <alignment horizontal="right"/>
    </xf>
    <xf numFmtId="0" fontId="14" fillId="0" borderId="12" xfId="21" applyFont="1" applyBorder="1" applyAlignment="1">
      <alignment horizontal="left" vertical="top" wrapText="1"/>
    </xf>
    <xf numFmtId="0" fontId="18" fillId="0" borderId="12" xfId="21" applyFont="1" applyBorder="1" applyAlignment="1">
      <alignment horizontal="center"/>
    </xf>
    <xf numFmtId="3" fontId="18" fillId="0" borderId="12" xfId="21" applyNumberFormat="1" applyFont="1" applyBorder="1" applyAlignment="1">
      <alignment horizontal="center"/>
    </xf>
    <xf numFmtId="2" fontId="18" fillId="0" borderId="12" xfId="21" applyNumberFormat="1" applyFont="1" applyBorder="1"/>
    <xf numFmtId="209" fontId="18" fillId="0" borderId="12" xfId="21" applyNumberFormat="1" applyFont="1" applyBorder="1" applyAlignment="1">
      <alignment horizontal="right"/>
    </xf>
    <xf numFmtId="0" fontId="18" fillId="0" borderId="12" xfId="21" applyFont="1" applyBorder="1"/>
    <xf numFmtId="0" fontId="18" fillId="0" borderId="12" xfId="21" applyFont="1" applyBorder="1" applyAlignment="1">
      <alignment horizontal="center" wrapText="1"/>
    </xf>
    <xf numFmtId="171" fontId="18" fillId="0" borderId="12" xfId="21" applyNumberFormat="1" applyFont="1" applyBorder="1" applyAlignment="1">
      <alignment horizontal="right"/>
    </xf>
    <xf numFmtId="0" fontId="209" fillId="0" borderId="0" xfId="2097" applyFont="1" applyAlignment="1" applyProtection="1">
      <alignment horizontal="justify" vertical="top" wrapText="1"/>
      <protection locked="0"/>
    </xf>
    <xf numFmtId="2" fontId="18" fillId="0" borderId="32" xfId="21" applyNumberFormat="1" applyFont="1" applyBorder="1"/>
    <xf numFmtId="0" fontId="209" fillId="0" borderId="12" xfId="2097" applyFont="1" applyBorder="1" applyAlignment="1" applyProtection="1">
      <alignment horizontal="justify" vertical="top" wrapText="1"/>
      <protection locked="0"/>
    </xf>
    <xf numFmtId="0" fontId="18" fillId="0" borderId="13" xfId="21" applyFont="1" applyBorder="1" applyAlignment="1">
      <alignment horizontal="center"/>
    </xf>
    <xf numFmtId="4" fontId="18" fillId="0" borderId="23" xfId="21" applyNumberFormat="1" applyFont="1" applyBorder="1" applyAlignment="1">
      <alignment horizontal="center"/>
    </xf>
    <xf numFmtId="0" fontId="209" fillId="0" borderId="23" xfId="2097" applyFont="1" applyBorder="1" applyAlignment="1" applyProtection="1">
      <alignment horizontal="justify" vertical="top" wrapText="1"/>
      <protection locked="0"/>
    </xf>
    <xf numFmtId="0" fontId="209" fillId="0" borderId="13" xfId="2097" applyFont="1" applyBorder="1" applyAlignment="1" applyProtection="1">
      <alignment horizontal="justify" vertical="top" wrapText="1"/>
      <protection locked="0"/>
    </xf>
    <xf numFmtId="4" fontId="18" fillId="0" borderId="12" xfId="21" applyNumberFormat="1" applyFont="1" applyBorder="1" applyAlignment="1">
      <alignment horizontal="center"/>
    </xf>
    <xf numFmtId="0" fontId="18" fillId="0" borderId="62" xfId="21" applyFont="1" applyBorder="1" applyAlignment="1">
      <alignment horizontal="center"/>
    </xf>
    <xf numFmtId="171" fontId="209" fillId="0" borderId="12" xfId="21" applyNumberFormat="1" applyFont="1" applyBorder="1" applyAlignment="1">
      <alignment horizontal="right"/>
    </xf>
    <xf numFmtId="170" fontId="18" fillId="0" borderId="126" xfId="21" applyNumberFormat="1" applyFont="1" applyBorder="1" applyAlignment="1">
      <alignment horizontal="center"/>
    </xf>
    <xf numFmtId="4" fontId="18" fillId="0" borderId="148" xfId="21" applyNumberFormat="1" applyFont="1" applyBorder="1" applyAlignment="1">
      <alignment horizontal="center"/>
    </xf>
    <xf numFmtId="170" fontId="18" fillId="0" borderId="12" xfId="21" applyNumberFormat="1" applyFont="1" applyBorder="1" applyAlignment="1">
      <alignment horizontal="center"/>
    </xf>
    <xf numFmtId="0" fontId="210" fillId="0" borderId="12" xfId="21" applyFont="1" applyBorder="1" applyAlignment="1">
      <alignment horizontal="left" vertical="top" wrapText="1"/>
    </xf>
    <xf numFmtId="0" fontId="209" fillId="0" borderId="12" xfId="21" applyFont="1" applyBorder="1"/>
    <xf numFmtId="4" fontId="18" fillId="0" borderId="41" xfId="21" applyNumberFormat="1" applyFont="1" applyBorder="1" applyAlignment="1">
      <alignment horizontal="center"/>
    </xf>
    <xf numFmtId="4" fontId="18" fillId="0" borderId="0" xfId="21" applyNumberFormat="1" applyFont="1" applyAlignment="1">
      <alignment horizontal="center"/>
    </xf>
    <xf numFmtId="4" fontId="18" fillId="0" borderId="126" xfId="21" applyNumberFormat="1" applyFont="1" applyBorder="1" applyAlignment="1">
      <alignment horizontal="center"/>
    </xf>
    <xf numFmtId="0" fontId="18" fillId="0" borderId="13" xfId="21" applyFont="1" applyBorder="1" applyAlignment="1">
      <alignment horizontal="center" wrapText="1"/>
    </xf>
    <xf numFmtId="0" fontId="14" fillId="0" borderId="143" xfId="21" applyFont="1" applyBorder="1" applyAlignment="1">
      <alignment horizontal="center" vertical="center"/>
    </xf>
    <xf numFmtId="0" fontId="14" fillId="0" borderId="144" xfId="21" applyFont="1" applyBorder="1" applyAlignment="1">
      <alignment horizontal="center" vertical="center"/>
    </xf>
    <xf numFmtId="0" fontId="18" fillId="0" borderId="12" xfId="21" applyFont="1" applyBorder="1" applyAlignment="1">
      <alignment vertical="top" wrapText="1"/>
    </xf>
    <xf numFmtId="4" fontId="18" fillId="0" borderId="13" xfId="21" applyNumberFormat="1" applyFont="1" applyBorder="1" applyAlignment="1">
      <alignment horizontal="center"/>
    </xf>
    <xf numFmtId="0" fontId="14" fillId="0" borderId="13" xfId="21" applyFont="1" applyBorder="1" applyAlignment="1">
      <alignment horizontal="center" vertical="top"/>
    </xf>
    <xf numFmtId="209" fontId="14" fillId="80" borderId="2" xfId="2096" applyNumberFormat="1" applyFont="1" applyFill="1" applyBorder="1" applyAlignment="1">
      <alignment horizontal="center" vertical="top" shrinkToFit="1"/>
    </xf>
    <xf numFmtId="209" fontId="14" fillId="80" borderId="2" xfId="2096" applyNumberFormat="1" applyFont="1" applyFill="1" applyBorder="1" applyAlignment="1">
      <alignment horizontal="left" vertical="center" shrinkToFit="1"/>
    </xf>
    <xf numFmtId="209" fontId="14" fillId="80" borderId="2" xfId="2096" applyNumberFormat="1" applyFont="1" applyFill="1" applyBorder="1" applyAlignment="1">
      <alignment horizontal="right" vertical="center" shrinkToFit="1"/>
    </xf>
    <xf numFmtId="168" fontId="14" fillId="80" borderId="2" xfId="2096" applyNumberFormat="1" applyFont="1" applyFill="1" applyBorder="1" applyAlignment="1">
      <alignment horizontal="right" vertical="center" shrinkToFit="1"/>
    </xf>
    <xf numFmtId="209" fontId="14" fillId="80" borderId="20" xfId="2096" applyNumberFormat="1" applyFont="1" applyFill="1" applyBorder="1" applyAlignment="1">
      <alignment horizontal="right" vertical="center" shrinkToFit="1"/>
    </xf>
    <xf numFmtId="0" fontId="27" fillId="0" borderId="0" xfId="2097" applyFont="1" applyAlignment="1" applyProtection="1">
      <alignment horizontal="justify" vertical="top" wrapText="1"/>
      <protection locked="0"/>
    </xf>
    <xf numFmtId="0" fontId="18" fillId="0" borderId="28" xfId="21" applyFont="1" applyBorder="1" applyAlignment="1">
      <alignment horizontal="center"/>
    </xf>
    <xf numFmtId="49" fontId="14" fillId="99" borderId="2" xfId="21" applyNumberFormat="1" applyFont="1" applyFill="1" applyBorder="1" applyAlignment="1">
      <alignment vertical="center"/>
    </xf>
    <xf numFmtId="0" fontId="18" fillId="0" borderId="12" xfId="21" applyFont="1" applyBorder="1" applyAlignment="1">
      <alignment horizontal="left" vertical="top" wrapText="1"/>
    </xf>
    <xf numFmtId="0" fontId="14" fillId="0" borderId="12" xfId="21" applyFont="1" applyBorder="1" applyAlignment="1">
      <alignment vertical="top" wrapText="1"/>
    </xf>
    <xf numFmtId="0" fontId="14" fillId="0" borderId="145" xfId="21" applyFont="1" applyBorder="1" applyAlignment="1">
      <alignment horizontal="center" vertical="center"/>
    </xf>
    <xf numFmtId="49" fontId="14" fillId="80" borderId="52" xfId="21" applyNumberFormat="1" applyFont="1" applyFill="1" applyBorder="1" applyAlignment="1">
      <alignment horizontal="center" vertical="center"/>
    </xf>
    <xf numFmtId="209" fontId="14" fillId="80" borderId="54" xfId="2096" applyNumberFormat="1" applyFont="1" applyFill="1" applyBorder="1" applyAlignment="1">
      <alignment horizontal="center" vertical="top" shrinkToFit="1"/>
    </xf>
    <xf numFmtId="209" fontId="14" fillId="80" borderId="55" xfId="2096" applyNumberFormat="1" applyFont="1" applyFill="1" applyBorder="1" applyAlignment="1">
      <alignment horizontal="right" vertical="center" shrinkToFit="1"/>
    </xf>
    <xf numFmtId="0" fontId="14" fillId="0" borderId="54" xfId="21" applyFont="1" applyBorder="1" applyAlignment="1">
      <alignment horizontal="center" vertical="top"/>
    </xf>
    <xf numFmtId="0" fontId="18" fillId="0" borderId="54" xfId="21" applyFont="1" applyBorder="1" applyAlignment="1">
      <alignment horizontal="left" vertical="top" wrapText="1"/>
    </xf>
    <xf numFmtId="0" fontId="18" fillId="0" borderId="54" xfId="21" applyFont="1" applyBorder="1" applyAlignment="1">
      <alignment horizontal="center"/>
    </xf>
    <xf numFmtId="3" fontId="18" fillId="0" borderId="54" xfId="21" applyNumberFormat="1" applyFont="1" applyBorder="1" applyAlignment="1">
      <alignment horizontal="center"/>
    </xf>
    <xf numFmtId="2" fontId="18" fillId="0" borderId="54" xfId="21" applyNumberFormat="1" applyFont="1" applyBorder="1"/>
    <xf numFmtId="49" fontId="14" fillId="80" borderId="54" xfId="21" applyNumberFormat="1" applyFont="1" applyFill="1" applyBorder="1" applyAlignment="1">
      <alignment horizontal="center" vertical="top" wrapText="1"/>
    </xf>
    <xf numFmtId="49" fontId="14" fillId="99" borderId="54" xfId="21" applyNumberFormat="1" applyFont="1" applyFill="1" applyBorder="1" applyAlignment="1">
      <alignment vertical="center"/>
    </xf>
    <xf numFmtId="49" fontId="14" fillId="80" borderId="54" xfId="21" applyNumberFormat="1" applyFont="1" applyFill="1" applyBorder="1" applyAlignment="1">
      <alignment vertical="center"/>
    </xf>
    <xf numFmtId="209" fontId="14" fillId="80" borderId="54" xfId="2096" applyNumberFormat="1" applyFont="1" applyFill="1" applyBorder="1" applyAlignment="1">
      <alignment horizontal="right" shrinkToFit="1"/>
    </xf>
    <xf numFmtId="0" fontId="14" fillId="0" borderId="22" xfId="21" applyFont="1" applyBorder="1" applyAlignment="1">
      <alignment horizontal="center" vertical="top"/>
    </xf>
    <xf numFmtId="0" fontId="14" fillId="0" borderId="142" xfId="21" applyFont="1" applyBorder="1" applyAlignment="1">
      <alignment horizontal="center" vertical="center"/>
    </xf>
    <xf numFmtId="14" fontId="18" fillId="0" borderId="12" xfId="21" applyNumberFormat="1" applyFont="1" applyBorder="1" applyAlignment="1">
      <alignment horizontal="center" vertical="top"/>
    </xf>
    <xf numFmtId="49" fontId="18" fillId="0" borderId="12" xfId="21" applyNumberFormat="1" applyFont="1" applyBorder="1" applyAlignment="1">
      <alignment horizontal="justify" vertical="top" wrapText="1"/>
    </xf>
    <xf numFmtId="0" fontId="18" fillId="0" borderId="12" xfId="21" applyFont="1" applyBorder="1" applyAlignment="1">
      <alignment horizontal="center" vertical="top"/>
    </xf>
    <xf numFmtId="49" fontId="18" fillId="0" borderId="12" xfId="21" applyNumberFormat="1" applyFont="1" applyBorder="1" applyAlignment="1">
      <alignment horizontal="left" vertical="top" wrapText="1"/>
    </xf>
    <xf numFmtId="0" fontId="18" fillId="0" borderId="12" xfId="21" applyFont="1" applyBorder="1" applyAlignment="1">
      <alignment horizontal="justify" vertical="top" wrapText="1"/>
    </xf>
    <xf numFmtId="14" fontId="14" fillId="0" borderId="132" xfId="21" applyNumberFormat="1" applyFont="1" applyBorder="1" applyAlignment="1">
      <alignment horizontal="center" vertical="center"/>
    </xf>
    <xf numFmtId="16" fontId="14" fillId="0" borderId="145" xfId="21" applyNumberFormat="1" applyFont="1" applyBorder="1" applyAlignment="1">
      <alignment horizontal="center" vertical="center"/>
    </xf>
    <xf numFmtId="0" fontId="18" fillId="0" borderId="23" xfId="21" applyFont="1" applyBorder="1" applyAlignment="1">
      <alignment horizontal="center" vertical="top"/>
    </xf>
    <xf numFmtId="49" fontId="18" fillId="0" borderId="23" xfId="21" applyNumberFormat="1" applyFont="1" applyBorder="1" applyAlignment="1">
      <alignment horizontal="left" vertical="top" wrapText="1"/>
    </xf>
    <xf numFmtId="168" fontId="18" fillId="0" borderId="23" xfId="21" applyNumberFormat="1" applyFont="1" applyBorder="1" applyAlignment="1">
      <alignment horizontal="right"/>
    </xf>
    <xf numFmtId="0" fontId="18" fillId="0" borderId="44" xfId="21" applyFont="1" applyBorder="1" applyAlignment="1">
      <alignment horizontal="left" vertical="top" wrapText="1"/>
    </xf>
    <xf numFmtId="0" fontId="18" fillId="0" borderId="44" xfId="21" applyFont="1" applyBorder="1" applyAlignment="1">
      <alignment horizontal="center"/>
    </xf>
    <xf numFmtId="3" fontId="18" fillId="0" borderId="44" xfId="21" applyNumberFormat="1" applyFont="1" applyBorder="1" applyAlignment="1">
      <alignment horizontal="center"/>
    </xf>
    <xf numFmtId="2" fontId="18" fillId="0" borderId="44" xfId="21" applyNumberFormat="1" applyFont="1" applyBorder="1"/>
    <xf numFmtId="209" fontId="18" fillId="0" borderId="44" xfId="21" applyNumberFormat="1" applyFont="1" applyBorder="1" applyAlignment="1">
      <alignment horizontal="right"/>
    </xf>
    <xf numFmtId="0" fontId="14" fillId="0" borderId="2" xfId="21" applyFont="1" applyBorder="1" applyAlignment="1">
      <alignment horizontal="center" vertical="center"/>
    </xf>
    <xf numFmtId="0" fontId="14" fillId="0" borderId="2" xfId="21" applyFont="1" applyBorder="1" applyAlignment="1">
      <alignment horizontal="center" vertical="top"/>
    </xf>
    <xf numFmtId="0" fontId="18" fillId="0" borderId="2" xfId="21" applyFont="1" applyBorder="1"/>
    <xf numFmtId="0" fontId="18" fillId="0" borderId="2" xfId="21" applyFont="1" applyBorder="1" applyAlignment="1">
      <alignment horizontal="center"/>
    </xf>
    <xf numFmtId="3" fontId="18" fillId="0" borderId="2" xfId="21" applyNumberFormat="1" applyFont="1" applyBorder="1" applyAlignment="1">
      <alignment horizontal="center"/>
    </xf>
    <xf numFmtId="2" fontId="18" fillId="0" borderId="2" xfId="21" applyNumberFormat="1" applyFont="1" applyBorder="1"/>
    <xf numFmtId="209" fontId="18" fillId="0" borderId="2" xfId="21" applyNumberFormat="1" applyFont="1" applyBorder="1" applyAlignment="1">
      <alignment horizontal="right"/>
    </xf>
    <xf numFmtId="209" fontId="14" fillId="80" borderId="43" xfId="2096" applyNumberFormat="1" applyFont="1" applyFill="1" applyBorder="1" applyAlignment="1">
      <alignment horizontal="right" shrinkToFit="1"/>
    </xf>
    <xf numFmtId="0" fontId="14" fillId="0" borderId="23" xfId="21" applyFont="1" applyBorder="1" applyAlignment="1">
      <alignment horizontal="center" vertical="top"/>
    </xf>
    <xf numFmtId="211" fontId="18" fillId="0" borderId="12" xfId="21" applyNumberFormat="1" applyFont="1" applyBorder="1" applyAlignment="1">
      <alignment horizontal="left" vertical="top" wrapText="1"/>
    </xf>
    <xf numFmtId="0" fontId="211" fillId="0" borderId="22" xfId="21" applyFont="1" applyBorder="1" applyAlignment="1">
      <alignment horizontal="right" wrapText="1"/>
    </xf>
    <xf numFmtId="209" fontId="18" fillId="0" borderId="22" xfId="2096" applyNumberFormat="1" applyFont="1" applyFill="1" applyBorder="1" applyAlignment="1">
      <alignment horizontal="right" wrapText="1"/>
    </xf>
    <xf numFmtId="0" fontId="211" fillId="0" borderId="23" xfId="21" applyFont="1" applyBorder="1" applyAlignment="1">
      <alignment horizontal="right" wrapText="1"/>
    </xf>
    <xf numFmtId="209" fontId="18" fillId="0" borderId="23" xfId="2096" applyNumberFormat="1" applyFont="1" applyFill="1" applyBorder="1" applyAlignment="1">
      <alignment horizontal="right" wrapText="1"/>
    </xf>
    <xf numFmtId="0" fontId="18" fillId="0" borderId="12" xfId="21" applyFont="1" applyBorder="1" applyAlignment="1">
      <alignment wrapText="1"/>
    </xf>
    <xf numFmtId="0" fontId="18" fillId="0" borderId="13" xfId="21" applyFont="1" applyBorder="1" applyAlignment="1">
      <alignment horizontal="right" vertical="top" wrapText="1"/>
    </xf>
    <xf numFmtId="3" fontId="18" fillId="0" borderId="13" xfId="21" applyNumberFormat="1" applyFont="1" applyBorder="1" applyAlignment="1">
      <alignment horizontal="center"/>
    </xf>
    <xf numFmtId="2" fontId="18" fillId="0" borderId="13" xfId="21" applyNumberFormat="1" applyFont="1" applyBorder="1"/>
    <xf numFmtId="0" fontId="18" fillId="0" borderId="12" xfId="21" applyFont="1" applyBorder="1" applyAlignment="1">
      <alignment horizontal="right" vertical="top" wrapText="1"/>
    </xf>
    <xf numFmtId="209" fontId="18" fillId="0" borderId="13" xfId="21" applyNumberFormat="1" applyFont="1" applyBorder="1" applyAlignment="1">
      <alignment horizontal="right"/>
    </xf>
    <xf numFmtId="209" fontId="14" fillId="80" borderId="2" xfId="2096" applyNumberFormat="1" applyFont="1" applyFill="1" applyBorder="1" applyAlignment="1">
      <alignment horizontal="left" shrinkToFit="1"/>
    </xf>
    <xf numFmtId="0" fontId="14" fillId="0" borderId="8" xfId="21" applyFont="1" applyBorder="1" applyAlignment="1">
      <alignment horizontal="center" vertical="center"/>
    </xf>
    <xf numFmtId="0" fontId="14" fillId="0" borderId="2" xfId="21" applyFont="1" applyBorder="1" applyAlignment="1">
      <alignment horizontal="right" vertical="center" wrapText="1"/>
    </xf>
    <xf numFmtId="3" fontId="18" fillId="0" borderId="2" xfId="21" applyNumberFormat="1" applyFont="1" applyBorder="1" applyAlignment="1">
      <alignment horizontal="center" vertical="center" wrapText="1"/>
    </xf>
    <xf numFmtId="2" fontId="18" fillId="0" borderId="2" xfId="21" applyNumberFormat="1" applyFont="1" applyBorder="1" applyAlignment="1">
      <alignment vertical="center" wrapText="1"/>
    </xf>
    <xf numFmtId="209" fontId="18" fillId="0" borderId="2" xfId="21" applyNumberFormat="1" applyFont="1" applyBorder="1" applyAlignment="1">
      <alignment horizontal="right" vertical="center"/>
    </xf>
    <xf numFmtId="14" fontId="14" fillId="0" borderId="137" xfId="21" applyNumberFormat="1" applyFont="1" applyBorder="1" applyAlignment="1">
      <alignment horizontal="center" vertical="center"/>
    </xf>
    <xf numFmtId="14" fontId="14" fillId="0" borderId="44" xfId="21" applyNumberFormat="1" applyFont="1" applyBorder="1" applyAlignment="1">
      <alignment horizontal="center" vertical="top"/>
    </xf>
    <xf numFmtId="0" fontId="18" fillId="0" borderId="44" xfId="21" applyFont="1" applyBorder="1" applyAlignment="1">
      <alignment horizontal="right" vertical="top" wrapText="1"/>
    </xf>
    <xf numFmtId="14" fontId="14" fillId="0" borderId="23" xfId="21" applyNumberFormat="1" applyFont="1" applyBorder="1" applyAlignment="1">
      <alignment horizontal="center" vertical="top"/>
    </xf>
    <xf numFmtId="49" fontId="18" fillId="0" borderId="23" xfId="2098" applyNumberFormat="1" applyFont="1" applyBorder="1" applyAlignment="1">
      <alignment horizontal="left"/>
    </xf>
    <xf numFmtId="171" fontId="18" fillId="0" borderId="23" xfId="21" applyNumberFormat="1" applyFont="1" applyBorder="1" applyAlignment="1">
      <alignment horizontal="right"/>
    </xf>
    <xf numFmtId="0" fontId="18" fillId="0" borderId="12" xfId="2098" applyFont="1" applyBorder="1" applyAlignment="1">
      <alignment vertical="top" wrapText="1"/>
    </xf>
    <xf numFmtId="0" fontId="18" fillId="0" borderId="17" xfId="2098" applyFont="1" applyBorder="1" applyAlignment="1">
      <alignment vertical="top" wrapText="1"/>
    </xf>
    <xf numFmtId="14" fontId="14" fillId="0" borderId="12" xfId="21" applyNumberFormat="1" applyFont="1" applyBorder="1" applyAlignment="1">
      <alignment horizontal="center" vertical="top"/>
    </xf>
    <xf numFmtId="49" fontId="18" fillId="0" borderId="12" xfId="2098" applyNumberFormat="1" applyFont="1" applyBorder="1" applyAlignment="1">
      <alignment horizontal="left"/>
    </xf>
    <xf numFmtId="0" fontId="18" fillId="0" borderId="12" xfId="2098" applyFont="1" applyBorder="1"/>
    <xf numFmtId="4" fontId="18" fillId="0" borderId="12" xfId="2098" applyNumberFormat="1" applyFont="1" applyBorder="1" applyAlignment="1">
      <alignment horizontal="center"/>
    </xf>
    <xf numFmtId="49" fontId="18" fillId="0" borderId="12" xfId="2098" applyNumberFormat="1" applyFont="1" applyBorder="1" applyAlignment="1">
      <alignment horizontal="left" wrapText="1"/>
    </xf>
    <xf numFmtId="0" fontId="11" fillId="0" borderId="0" xfId="0" applyFont="1" applyAlignment="1" applyProtection="1">
      <alignment horizontal="left" wrapText="1"/>
      <protection locked="0"/>
    </xf>
    <xf numFmtId="17" fontId="11" fillId="0" borderId="0" xfId="0" applyNumberFormat="1" applyFont="1" applyAlignment="1" applyProtection="1">
      <alignment horizontal="center" vertical="center" wrapText="1"/>
      <protection locked="0"/>
    </xf>
    <xf numFmtId="17" fontId="11" fillId="0" borderId="0" xfId="0" applyNumberFormat="1" applyFont="1" applyAlignment="1" applyProtection="1">
      <alignment horizontal="left" vertical="center" wrapText="1"/>
      <protection locked="0"/>
    </xf>
    <xf numFmtId="0" fontId="17" fillId="2" borderId="0" xfId="0" applyFont="1" applyFill="1" applyBorder="1" applyAlignment="1">
      <alignment horizontal="center" vertical="top" wrapText="1"/>
    </xf>
    <xf numFmtId="0" fontId="17" fillId="2" borderId="0" xfId="0" applyFont="1" applyFill="1" applyBorder="1" applyAlignment="1">
      <alignment horizontal="left" vertical="top" wrapText="1"/>
    </xf>
    <xf numFmtId="0" fontId="17" fillId="2" borderId="0" xfId="0" applyFont="1" applyFill="1" applyBorder="1" applyAlignment="1">
      <alignment vertical="center" wrapText="1"/>
    </xf>
    <xf numFmtId="0" fontId="26" fillId="2" borderId="0" xfId="0" applyFont="1" applyFill="1" applyBorder="1" applyAlignment="1">
      <alignment vertical="center" wrapText="1"/>
    </xf>
    <xf numFmtId="167" fontId="17" fillId="2" borderId="0" xfId="0" applyNumberFormat="1" applyFont="1" applyFill="1" applyBorder="1" applyAlignment="1">
      <alignment vertical="center" wrapText="1"/>
    </xf>
    <xf numFmtId="178" fontId="17" fillId="2" borderId="0" xfId="0" applyNumberFormat="1" applyFont="1" applyFill="1" applyBorder="1" applyAlignment="1">
      <alignment vertical="center" wrapText="1"/>
    </xf>
    <xf numFmtId="0" fontId="17" fillId="2" borderId="49" xfId="0" applyFont="1" applyFill="1" applyBorder="1" applyAlignment="1">
      <alignment horizontal="center" vertical="top" wrapText="1"/>
    </xf>
    <xf numFmtId="178" fontId="17" fillId="2" borderId="43" xfId="0" applyNumberFormat="1" applyFont="1" applyFill="1" applyBorder="1" applyAlignment="1">
      <alignment vertical="center" wrapText="1"/>
    </xf>
    <xf numFmtId="49" fontId="14" fillId="80" borderId="0" xfId="21" applyNumberFormat="1" applyFont="1" applyFill="1" applyAlignment="1">
      <alignment horizontal="center" vertical="center"/>
    </xf>
    <xf numFmtId="209" fontId="14" fillId="80" borderId="0" xfId="2096" applyNumberFormat="1" applyFont="1" applyFill="1" applyBorder="1" applyAlignment="1">
      <alignment horizontal="center" vertical="top" shrinkToFit="1"/>
    </xf>
    <xf numFmtId="49" fontId="14" fillId="80" borderId="0" xfId="21" applyNumberFormat="1" applyFont="1" applyFill="1" applyAlignment="1">
      <alignment vertical="center"/>
    </xf>
    <xf numFmtId="209" fontId="14" fillId="80" borderId="0" xfId="2096" applyNumberFormat="1" applyFont="1" applyFill="1" applyBorder="1" applyAlignment="1">
      <alignment horizontal="right" shrinkToFit="1"/>
    </xf>
    <xf numFmtId="168" fontId="14" fillId="80" borderId="0" xfId="2096" applyNumberFormat="1" applyFont="1" applyFill="1" applyBorder="1" applyAlignment="1">
      <alignment horizontal="right" vertical="center" shrinkToFit="1"/>
    </xf>
    <xf numFmtId="176" fontId="47" fillId="0" borderId="43" xfId="0" applyNumberFormat="1" applyFont="1" applyBorder="1"/>
    <xf numFmtId="0" fontId="46" fillId="0" borderId="1" xfId="0" applyFont="1" applyBorder="1" applyAlignment="1">
      <alignment wrapText="1"/>
    </xf>
    <xf numFmtId="0" fontId="46" fillId="0" borderId="2" xfId="0" applyFont="1" applyBorder="1" applyAlignment="1">
      <alignment horizontal="center"/>
    </xf>
    <xf numFmtId="0" fontId="46" fillId="0" borderId="2" xfId="0" applyFont="1" applyBorder="1"/>
    <xf numFmtId="8" fontId="46" fillId="0" borderId="43" xfId="0" applyNumberFormat="1" applyFont="1" applyBorder="1"/>
    <xf numFmtId="0" fontId="34" fillId="0" borderId="90" xfId="58" applyFont="1" applyBorder="1" applyAlignment="1">
      <alignment vertical="top"/>
    </xf>
    <xf numFmtId="0" fontId="35" fillId="0" borderId="91" xfId="58" applyFont="1" applyBorder="1" applyAlignment="1">
      <alignment vertical="top" wrapText="1"/>
    </xf>
    <xf numFmtId="171" fontId="35" fillId="0" borderId="91" xfId="58" applyNumberFormat="1" applyFont="1" applyBorder="1" applyAlignment="1">
      <alignment horizontal="center"/>
    </xf>
    <xf numFmtId="171" fontId="18" fillId="0" borderId="91" xfId="58" applyNumberFormat="1" applyFont="1" applyBorder="1" applyAlignment="1">
      <alignment horizontal="center"/>
    </xf>
    <xf numFmtId="171" fontId="11" fillId="0" borderId="91" xfId="0" applyNumberFormat="1" applyFont="1" applyBorder="1" applyAlignment="1" applyProtection="1">
      <alignment horizontal="center" vertical="center" wrapText="1"/>
      <protection locked="0"/>
    </xf>
    <xf numFmtId="0" fontId="14" fillId="0" borderId="0" xfId="21" applyFont="1" applyAlignment="1" applyProtection="1">
      <alignment horizontal="center" vertical="center" wrapText="1"/>
      <protection locked="0"/>
    </xf>
    <xf numFmtId="0" fontId="14" fillId="98" borderId="3" xfId="21" applyFont="1" applyFill="1" applyBorder="1" applyAlignment="1" applyProtection="1">
      <alignment horizontal="center" vertical="center"/>
      <protection locked="0"/>
    </xf>
    <xf numFmtId="0" fontId="18" fillId="98" borderId="130" xfId="21" applyFont="1" applyFill="1" applyBorder="1" applyAlignment="1" applyProtection="1">
      <alignment horizontal="center" vertical="top" wrapText="1"/>
      <protection locked="0"/>
    </xf>
    <xf numFmtId="0" fontId="18" fillId="98" borderId="4" xfId="21" applyFont="1" applyFill="1" applyBorder="1" applyAlignment="1" applyProtection="1">
      <alignment horizontal="left" vertical="center" wrapText="1"/>
      <protection locked="0"/>
    </xf>
    <xf numFmtId="0" fontId="18" fillId="98" borderId="4" xfId="21" applyFont="1" applyFill="1" applyBorder="1" applyAlignment="1" applyProtection="1">
      <alignment horizontal="center" wrapText="1"/>
      <protection locked="0"/>
    </xf>
    <xf numFmtId="171" fontId="18" fillId="98" borderId="4" xfId="21" applyNumberFormat="1" applyFont="1" applyFill="1" applyBorder="1" applyAlignment="1" applyProtection="1">
      <alignment horizontal="center" wrapText="1"/>
      <protection locked="0"/>
    </xf>
    <xf numFmtId="171" fontId="18" fillId="98" borderId="5" xfId="21" applyNumberFormat="1" applyFont="1" applyFill="1" applyBorder="1" applyAlignment="1" applyProtection="1">
      <alignment horizontal="center" wrapText="1"/>
      <protection locked="0"/>
    </xf>
    <xf numFmtId="0" fontId="18" fillId="98" borderId="131" xfId="21" applyFont="1" applyFill="1" applyBorder="1" applyAlignment="1" applyProtection="1">
      <alignment horizontal="center" wrapText="1"/>
      <protection locked="0"/>
    </xf>
    <xf numFmtId="0" fontId="18" fillId="0" borderId="0" xfId="21" applyFont="1" applyAlignment="1" applyProtection="1">
      <alignment horizontal="center" wrapText="1"/>
      <protection locked="0"/>
    </xf>
    <xf numFmtId="0" fontId="14" fillId="0" borderId="136" xfId="21" applyFont="1" applyBorder="1" applyAlignment="1" applyProtection="1">
      <alignment horizontal="center" vertical="center" wrapText="1"/>
      <protection locked="0"/>
    </xf>
    <xf numFmtId="0" fontId="14" fillId="0" borderId="139" xfId="21" applyFont="1" applyBorder="1" applyAlignment="1" applyProtection="1">
      <alignment horizontal="center" vertical="center" wrapText="1"/>
      <protection locked="0"/>
    </xf>
    <xf numFmtId="0" fontId="14" fillId="98" borderId="1" xfId="21" applyFont="1" applyFill="1" applyBorder="1" applyAlignment="1">
      <alignment horizontal="center" vertical="center"/>
    </xf>
    <xf numFmtId="0" fontId="14" fillId="98" borderId="2" xfId="21" applyFont="1" applyFill="1" applyBorder="1" applyAlignment="1">
      <alignment horizontal="center" vertical="center" wrapText="1"/>
    </xf>
    <xf numFmtId="0" fontId="14" fillId="98" borderId="2" xfId="21" applyFont="1" applyFill="1" applyBorder="1" applyAlignment="1">
      <alignment horizontal="left" vertical="center" wrapText="1"/>
    </xf>
    <xf numFmtId="0" fontId="14" fillId="0" borderId="140" xfId="21" applyFont="1" applyBorder="1" applyAlignment="1">
      <alignment horizontal="center" vertical="center" wrapText="1"/>
    </xf>
    <xf numFmtId="0" fontId="14" fillId="0" borderId="22" xfId="21" applyFont="1" applyBorder="1" applyAlignment="1">
      <alignment horizontal="center" vertical="top" wrapText="1"/>
    </xf>
    <xf numFmtId="0" fontId="18" fillId="0" borderId="22" xfId="21" applyFont="1" applyBorder="1" applyAlignment="1">
      <alignment horizontal="left" vertical="center" wrapText="1"/>
    </xf>
    <xf numFmtId="0" fontId="18" fillId="0" borderId="22" xfId="21" applyFont="1" applyBorder="1" applyAlignment="1">
      <alignment horizontal="center" wrapText="1"/>
    </xf>
    <xf numFmtId="2" fontId="18" fillId="0" borderId="22" xfId="21" applyNumberFormat="1" applyFont="1" applyBorder="1" applyAlignment="1">
      <alignment horizontal="center" wrapText="1"/>
    </xf>
    <xf numFmtId="171" fontId="18" fillId="0" borderId="22" xfId="21" applyNumberFormat="1" applyFont="1" applyBorder="1" applyAlignment="1" applyProtection="1">
      <alignment horizontal="center" wrapText="1"/>
      <protection locked="0"/>
    </xf>
    <xf numFmtId="171" fontId="18" fillId="0" borderId="22" xfId="21" applyNumberFormat="1" applyFont="1" applyBorder="1" applyAlignment="1" applyProtection="1">
      <alignment horizontal="right" wrapText="1"/>
      <protection locked="0"/>
    </xf>
    <xf numFmtId="0" fontId="14" fillId="0" borderId="141" xfId="21" applyFont="1" applyBorder="1" applyAlignment="1" applyProtection="1">
      <alignment horizontal="center" vertical="center" wrapText="1"/>
      <protection locked="0"/>
    </xf>
    <xf numFmtId="0" fontId="14" fillId="0" borderId="142" xfId="21" applyFont="1" applyBorder="1" applyAlignment="1">
      <alignment horizontal="center" vertical="center" wrapText="1"/>
    </xf>
    <xf numFmtId="0" fontId="14" fillId="0" borderId="132" xfId="21" applyFont="1" applyBorder="1" applyAlignment="1">
      <alignment horizontal="center" vertical="center" wrapText="1"/>
    </xf>
    <xf numFmtId="0" fontId="14" fillId="0" borderId="23" xfId="21" applyFont="1" applyBorder="1" applyAlignment="1">
      <alignment horizontal="center" vertical="top" wrapText="1"/>
    </xf>
    <xf numFmtId="0" fontId="18" fillId="0" borderId="23" xfId="21" applyFont="1" applyBorder="1" applyAlignment="1">
      <alignment horizontal="left" vertical="center" wrapText="1"/>
    </xf>
    <xf numFmtId="0" fontId="18" fillId="0" borderId="23" xfId="21" applyFont="1" applyBorder="1" applyAlignment="1">
      <alignment horizontal="center" wrapText="1"/>
    </xf>
    <xf numFmtId="2" fontId="18" fillId="0" borderId="23" xfId="21" applyNumberFormat="1" applyFont="1" applyBorder="1" applyAlignment="1">
      <alignment horizontal="center" wrapText="1"/>
    </xf>
    <xf numFmtId="171" fontId="18" fillId="0" borderId="23" xfId="21" applyNumberFormat="1" applyFont="1" applyBorder="1" applyAlignment="1" applyProtection="1">
      <alignment horizontal="center" wrapText="1"/>
      <protection locked="0"/>
    </xf>
    <xf numFmtId="171" fontId="18" fillId="0" borderId="23" xfId="21" applyNumberFormat="1" applyFont="1" applyBorder="1" applyAlignment="1" applyProtection="1">
      <alignment horizontal="right" wrapText="1"/>
      <protection locked="0"/>
    </xf>
    <xf numFmtId="0" fontId="14" fillId="0" borderId="104" xfId="21" applyFont="1" applyBorder="1" applyAlignment="1" applyProtection="1">
      <alignment horizontal="center" vertical="center" wrapText="1"/>
      <protection locked="0"/>
    </xf>
    <xf numFmtId="0" fontId="14" fillId="0" borderId="12" xfId="21" applyFont="1" applyBorder="1" applyAlignment="1">
      <alignment horizontal="center" vertical="top" wrapText="1"/>
    </xf>
    <xf numFmtId="0" fontId="18" fillId="0" borderId="12" xfId="21" applyFont="1" applyBorder="1" applyAlignment="1">
      <alignment horizontal="left" vertical="center" wrapText="1"/>
    </xf>
    <xf numFmtId="2" fontId="18" fillId="0" borderId="12" xfId="21" applyNumberFormat="1" applyFont="1" applyBorder="1" applyAlignment="1">
      <alignment horizontal="center" wrapText="1"/>
    </xf>
    <xf numFmtId="171" fontId="18" fillId="0" borderId="12" xfId="21" applyNumberFormat="1" applyFont="1" applyBorder="1" applyAlignment="1" applyProtection="1">
      <alignment horizontal="center" wrapText="1"/>
      <protection locked="0"/>
    </xf>
    <xf numFmtId="172" fontId="18" fillId="0" borderId="12" xfId="21" applyNumberFormat="1" applyFont="1" applyBorder="1" applyAlignment="1">
      <alignment horizontal="right" wrapText="1"/>
    </xf>
    <xf numFmtId="210" fontId="14" fillId="0" borderId="12" xfId="21" applyNumberFormat="1" applyFont="1" applyBorder="1" applyAlignment="1">
      <alignment horizontal="center" vertical="top" wrapText="1"/>
    </xf>
    <xf numFmtId="0" fontId="18" fillId="0" borderId="12" xfId="21" applyFont="1" applyBorder="1" applyAlignment="1" applyProtection="1">
      <alignment horizontal="center" wrapText="1"/>
      <protection locked="0"/>
    </xf>
    <xf numFmtId="0" fontId="18" fillId="0" borderId="12" xfId="21" applyFont="1" applyBorder="1" applyAlignment="1" applyProtection="1">
      <alignment horizontal="right" wrapText="1"/>
      <protection locked="0"/>
    </xf>
    <xf numFmtId="4" fontId="18" fillId="0" borderId="12" xfId="21" applyNumberFormat="1" applyFont="1" applyBorder="1" applyAlignment="1">
      <alignment horizontal="center" wrapText="1"/>
    </xf>
    <xf numFmtId="4" fontId="18" fillId="0" borderId="12" xfId="21" applyNumberFormat="1" applyFont="1" applyBorder="1" applyAlignment="1" applyProtection="1">
      <alignment horizontal="center" wrapText="1"/>
      <protection locked="0"/>
    </xf>
    <xf numFmtId="0" fontId="14" fillId="0" borderId="137" xfId="21" applyFont="1" applyBorder="1" applyAlignment="1">
      <alignment horizontal="center" vertical="center" wrapText="1"/>
    </xf>
    <xf numFmtId="0" fontId="14" fillId="0" borderId="44" xfId="21" applyFont="1" applyBorder="1" applyAlignment="1">
      <alignment horizontal="center" vertical="top" wrapText="1"/>
    </xf>
    <xf numFmtId="0" fontId="18" fillId="0" borderId="44" xfId="21" applyFont="1" applyBorder="1" applyAlignment="1">
      <alignment horizontal="left" vertical="center" wrapText="1"/>
    </xf>
    <xf numFmtId="0" fontId="18" fillId="0" borderId="44" xfId="21" applyFont="1" applyBorder="1" applyAlignment="1">
      <alignment horizontal="center" wrapText="1"/>
    </xf>
    <xf numFmtId="2" fontId="18" fillId="0" borderId="44" xfId="21" applyNumberFormat="1" applyFont="1" applyBorder="1" applyAlignment="1">
      <alignment horizontal="center" wrapText="1"/>
    </xf>
    <xf numFmtId="171" fontId="18" fillId="0" borderId="44" xfId="21" applyNumberFormat="1" applyFont="1" applyBorder="1" applyAlignment="1" applyProtection="1">
      <alignment horizontal="center" wrapText="1"/>
      <protection locked="0"/>
    </xf>
    <xf numFmtId="172" fontId="18" fillId="0" borderId="44" xfId="21" applyNumberFormat="1" applyFont="1" applyBorder="1" applyAlignment="1">
      <alignment horizontal="right" wrapText="1"/>
    </xf>
    <xf numFmtId="0" fontId="14" fillId="0" borderId="147" xfId="21" applyFont="1" applyBorder="1" applyAlignment="1" applyProtection="1">
      <alignment horizontal="center" vertical="center" wrapText="1"/>
      <protection locked="0"/>
    </xf>
    <xf numFmtId="0" fontId="36" fillId="0" borderId="12" xfId="21" applyFont="1" applyBorder="1"/>
    <xf numFmtId="0" fontId="36" fillId="0" borderId="12" xfId="21" applyFont="1" applyBorder="1" applyAlignment="1">
      <alignment horizontal="center" vertical="top"/>
    </xf>
    <xf numFmtId="0" fontId="14" fillId="0" borderId="149" xfId="21" applyFont="1" applyBorder="1" applyAlignment="1" applyProtection="1">
      <alignment horizontal="center" vertical="center" wrapText="1"/>
      <protection locked="0"/>
    </xf>
    <xf numFmtId="0" fontId="14" fillId="0" borderId="2" xfId="21" applyFont="1" applyBorder="1" applyAlignment="1" applyProtection="1">
      <alignment horizontal="center" vertical="center" wrapText="1"/>
      <protection locked="0"/>
    </xf>
    <xf numFmtId="0" fontId="14" fillId="0" borderId="150" xfId="21" applyFont="1" applyBorder="1" applyAlignment="1" applyProtection="1">
      <alignment horizontal="center" vertical="center" wrapText="1"/>
      <protection locked="0"/>
    </xf>
    <xf numFmtId="0" fontId="18" fillId="0" borderId="22" xfId="21" applyFont="1" applyBorder="1" applyAlignment="1">
      <alignment vertical="top" wrapText="1"/>
    </xf>
    <xf numFmtId="0" fontId="18" fillId="0" borderId="141" xfId="21" applyFont="1" applyBorder="1" applyAlignment="1" applyProtection="1">
      <alignment horizontal="center" vertical="center" wrapText="1"/>
      <protection locked="0"/>
    </xf>
    <xf numFmtId="0" fontId="18" fillId="0" borderId="0" xfId="21" applyFont="1" applyAlignment="1" applyProtection="1">
      <alignment horizontal="center" vertical="center" wrapText="1"/>
      <protection locked="0"/>
    </xf>
    <xf numFmtId="0" fontId="18" fillId="0" borderId="12" xfId="21" applyFont="1" applyBorder="1" applyAlignment="1" applyProtection="1">
      <alignment horizontal="center" vertical="center" wrapText="1"/>
      <protection locked="0"/>
    </xf>
    <xf numFmtId="0" fontId="18" fillId="0" borderId="136" xfId="21" applyFont="1" applyBorder="1" applyAlignment="1" applyProtection="1">
      <alignment horizontal="center" vertical="center" wrapText="1"/>
      <protection locked="0"/>
    </xf>
    <xf numFmtId="0" fontId="18" fillId="0" borderId="23" xfId="21" applyFont="1" applyBorder="1" applyAlignment="1">
      <alignment vertical="top" wrapText="1"/>
    </xf>
    <xf numFmtId="0" fontId="18" fillId="0" borderId="104" xfId="21" applyFont="1" applyBorder="1" applyAlignment="1" applyProtection="1">
      <alignment horizontal="center" vertical="center" wrapText="1"/>
      <protection locked="0"/>
    </xf>
    <xf numFmtId="0" fontId="14" fillId="0" borderId="151" xfId="21" applyFont="1" applyBorder="1" applyAlignment="1" applyProtection="1">
      <alignment horizontal="center" vertical="center" wrapText="1"/>
      <protection locked="0"/>
    </xf>
    <xf numFmtId="0" fontId="14" fillId="0" borderId="20" xfId="21" applyFont="1" applyBorder="1" applyAlignment="1" applyProtection="1">
      <alignment horizontal="center" vertical="center" wrapText="1"/>
      <protection locked="0"/>
    </xf>
    <xf numFmtId="0" fontId="18" fillId="0" borderId="139" xfId="21" applyFont="1" applyBorder="1" applyAlignment="1" applyProtection="1">
      <alignment horizontal="center" vertical="center" wrapText="1"/>
      <protection locked="0"/>
    </xf>
    <xf numFmtId="0" fontId="14" fillId="0" borderId="0" xfId="21" applyFont="1" applyAlignment="1" applyProtection="1">
      <alignment horizontal="center" vertical="top" wrapText="1"/>
      <protection locked="0"/>
    </xf>
    <xf numFmtId="0" fontId="18" fillId="0" borderId="150" xfId="21" applyFont="1" applyBorder="1" applyAlignment="1" applyProtection="1">
      <alignment horizontal="center" vertical="center" wrapText="1"/>
      <protection locked="0"/>
    </xf>
    <xf numFmtId="168" fontId="14" fillId="0" borderId="1" xfId="21" applyNumberFormat="1" applyFont="1" applyBorder="1" applyAlignment="1" applyProtection="1">
      <alignment horizontal="center" vertical="center" wrapText="1"/>
      <protection locked="0"/>
    </xf>
    <xf numFmtId="0" fontId="14" fillId="0" borderId="43" xfId="21" applyFont="1" applyBorder="1" applyAlignment="1" applyProtection="1">
      <alignment horizontal="center" vertical="center" wrapText="1"/>
      <protection locked="0"/>
    </xf>
    <xf numFmtId="0" fontId="18" fillId="0" borderId="0" xfId="21" applyFont="1" applyAlignment="1" applyProtection="1">
      <alignment horizontal="left" vertical="center" wrapText="1"/>
      <protection locked="0"/>
    </xf>
    <xf numFmtId="171" fontId="18" fillId="0" borderId="0" xfId="21" applyNumberFormat="1" applyFont="1" applyAlignment="1" applyProtection="1">
      <alignment horizontal="center" wrapText="1"/>
      <protection locked="0"/>
    </xf>
    <xf numFmtId="0" fontId="214" fillId="0" borderId="0" xfId="0" applyFont="1"/>
    <xf numFmtId="0" fontId="214" fillId="0" borderId="0" xfId="0" applyFont="1" applyAlignment="1">
      <alignment wrapText="1"/>
    </xf>
    <xf numFmtId="0" fontId="214" fillId="0" borderId="0" xfId="0" applyFont="1" applyAlignment="1">
      <alignment horizontal="center"/>
    </xf>
    <xf numFmtId="0" fontId="50" fillId="0" borderId="0" xfId="0" applyFont="1"/>
    <xf numFmtId="0" fontId="214" fillId="4" borderId="0" xfId="0" applyFont="1" applyFill="1" applyAlignment="1">
      <alignment horizontal="center" vertical="center" wrapText="1"/>
    </xf>
    <xf numFmtId="0" fontId="50" fillId="0" borderId="0" xfId="0" applyFont="1" applyAlignment="1">
      <alignment wrapText="1"/>
    </xf>
    <xf numFmtId="0" fontId="50" fillId="0" borderId="0" xfId="0" applyFont="1" applyAlignment="1">
      <alignment horizontal="center"/>
    </xf>
    <xf numFmtId="0" fontId="50" fillId="0" borderId="0" xfId="0" applyFont="1" applyAlignment="1">
      <alignment horizontal="justify" vertical="top" wrapText="1"/>
    </xf>
    <xf numFmtId="8" fontId="50" fillId="0" borderId="0" xfId="0" applyNumberFormat="1" applyFont="1"/>
    <xf numFmtId="0" fontId="50" fillId="0" borderId="0" xfId="0" applyFont="1" applyAlignment="1">
      <alignment vertical="top"/>
    </xf>
    <xf numFmtId="0" fontId="214" fillId="0" borderId="0" xfId="0" applyFont="1" applyAlignment="1">
      <alignment horizontal="justify" wrapText="1"/>
    </xf>
    <xf numFmtId="4" fontId="214" fillId="0" borderId="0" xfId="0" applyNumberFormat="1" applyFont="1"/>
    <xf numFmtId="176" fontId="214" fillId="0" borderId="0" xfId="0" applyNumberFormat="1" applyFont="1" applyProtection="1">
      <protection locked="0"/>
    </xf>
    <xf numFmtId="176" fontId="214" fillId="0" borderId="0" xfId="0" applyNumberFormat="1" applyFont="1"/>
    <xf numFmtId="0" fontId="50" fillId="0" borderId="0" xfId="0" applyFont="1" applyAlignment="1">
      <alignment vertical="top" wrapText="1"/>
    </xf>
    <xf numFmtId="0" fontId="50" fillId="0" borderId="0" xfId="0" applyFont="1" applyAlignment="1">
      <alignment horizontal="justify" wrapText="1"/>
    </xf>
    <xf numFmtId="4" fontId="50" fillId="0" borderId="0" xfId="0" applyNumberFormat="1" applyFont="1"/>
    <xf numFmtId="176" fontId="50" fillId="0" borderId="0" xfId="0" applyNumberFormat="1" applyFont="1" applyProtection="1">
      <protection locked="0"/>
    </xf>
    <xf numFmtId="0" fontId="214" fillId="0" borderId="0" xfId="0" applyFont="1" applyAlignment="1">
      <alignment horizontal="justify" vertical="top" wrapText="1"/>
    </xf>
    <xf numFmtId="176" fontId="50" fillId="0" borderId="0" xfId="0" applyNumberFormat="1" applyFont="1"/>
    <xf numFmtId="0" fontId="214" fillId="0" borderId="0" xfId="0" applyFont="1" applyAlignment="1">
      <alignment vertical="top"/>
    </xf>
    <xf numFmtId="0" fontId="214" fillId="0" borderId="0" xfId="0" applyFont="1" applyAlignment="1">
      <alignment vertical="center"/>
    </xf>
    <xf numFmtId="0" fontId="214" fillId="0" borderId="0" xfId="0" applyFont="1" applyAlignment="1">
      <alignment horizontal="justify" vertical="center" wrapText="1"/>
    </xf>
    <xf numFmtId="0" fontId="214" fillId="0" borderId="0" xfId="0" applyFont="1" applyAlignment="1">
      <alignment horizontal="center" vertical="center"/>
    </xf>
    <xf numFmtId="4" fontId="214" fillId="0" borderId="0" xfId="0" applyNumberFormat="1" applyFont="1" applyAlignment="1">
      <alignment vertical="center"/>
    </xf>
    <xf numFmtId="176" fontId="214" fillId="0" borderId="0" xfId="0" applyNumberFormat="1" applyFont="1" applyAlignment="1" applyProtection="1">
      <alignment vertical="center"/>
      <protection locked="0"/>
    </xf>
    <xf numFmtId="176" fontId="214" fillId="0" borderId="0" xfId="0" applyNumberFormat="1" applyFont="1" applyAlignment="1">
      <alignment vertical="center"/>
    </xf>
    <xf numFmtId="8" fontId="50" fillId="0" borderId="0" xfId="0" applyNumberFormat="1" applyFont="1" applyAlignment="1">
      <alignment horizontal="right"/>
    </xf>
    <xf numFmtId="8" fontId="214" fillId="0" borderId="0" xfId="0" applyNumberFormat="1" applyFont="1"/>
    <xf numFmtId="0" fontId="214" fillId="0" borderId="0" xfId="0" applyFont="1" applyAlignment="1">
      <alignment horizontal="right"/>
    </xf>
    <xf numFmtId="0" fontId="50" fillId="0" borderId="0" xfId="0" applyFont="1" applyAlignment="1">
      <alignment horizontal="right"/>
    </xf>
    <xf numFmtId="0" fontId="214" fillId="0" borderId="1" xfId="0" applyFont="1" applyBorder="1" applyAlignment="1">
      <alignment wrapText="1"/>
    </xf>
    <xf numFmtId="0" fontId="214" fillId="0" borderId="2" xfId="0" applyFont="1" applyBorder="1" applyAlignment="1">
      <alignment horizontal="center"/>
    </xf>
    <xf numFmtId="0" fontId="214" fillId="0" borderId="2" xfId="0" applyFont="1" applyBorder="1"/>
    <xf numFmtId="8" fontId="214" fillId="0" borderId="43" xfId="0" applyNumberFormat="1" applyFont="1" applyBorder="1"/>
    <xf numFmtId="0" fontId="10" fillId="0" borderId="0" xfId="0" applyFont="1" applyAlignment="1">
      <alignment horizontal="left"/>
    </xf>
    <xf numFmtId="0" fontId="12" fillId="0" borderId="0" xfId="3" applyFont="1" applyAlignment="1">
      <alignment horizontal="left" wrapText="1"/>
    </xf>
    <xf numFmtId="0" fontId="16" fillId="0" borderId="0" xfId="3" applyFont="1" applyAlignment="1">
      <alignment horizontal="center" vertical="top" wrapText="1"/>
    </xf>
    <xf numFmtId="0" fontId="12" fillId="0" borderId="0" xfId="3" applyFont="1"/>
    <xf numFmtId="0" fontId="13" fillId="0" borderId="0" xfId="0" applyFont="1" applyAlignment="1">
      <alignment wrapText="1"/>
    </xf>
    <xf numFmtId="0" fontId="13" fillId="0" borderId="0" xfId="0" applyFont="1"/>
    <xf numFmtId="0" fontId="15" fillId="0" borderId="0" xfId="3" applyFont="1"/>
    <xf numFmtId="0" fontId="15" fillId="0" borderId="0" xfId="3" applyFont="1" applyAlignment="1">
      <alignment horizontal="center"/>
    </xf>
    <xf numFmtId="0" fontId="168" fillId="0" borderId="0" xfId="21" applyFont="1" applyAlignment="1" applyProtection="1">
      <alignment horizontal="left" vertical="center" wrapText="1"/>
      <protection locked="0"/>
    </xf>
    <xf numFmtId="0" fontId="32" fillId="0" borderId="0" xfId="0" applyFont="1" applyBorder="1" applyAlignment="1">
      <alignment horizontal="left" vertical="top" wrapText="1"/>
    </xf>
    <xf numFmtId="0" fontId="170" fillId="0" borderId="0" xfId="21" applyFont="1" applyAlignment="1" applyProtection="1">
      <alignment horizontal="left" vertical="center" wrapText="1"/>
      <protection locked="0"/>
    </xf>
    <xf numFmtId="0" fontId="168" fillId="0" borderId="0" xfId="21" applyFont="1" applyAlignment="1" applyProtection="1">
      <alignment horizontal="left" vertical="top" wrapText="1"/>
      <protection locked="0"/>
    </xf>
    <xf numFmtId="169" fontId="17" fillId="3" borderId="11" xfId="5" applyNumberFormat="1" applyFont="1" applyFill="1" applyBorder="1" applyAlignment="1">
      <alignment horizontal="center" vertical="top" wrapText="1"/>
    </xf>
    <xf numFmtId="169" fontId="17" fillId="3" borderId="14" xfId="5" applyNumberFormat="1" applyFont="1" applyFill="1" applyBorder="1" applyAlignment="1">
      <alignment horizontal="center" vertical="top" wrapText="1"/>
    </xf>
    <xf numFmtId="0" fontId="17" fillId="3" borderId="1"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7" fillId="2" borderId="8" xfId="0" applyFont="1" applyFill="1" applyBorder="1" applyAlignment="1">
      <alignment horizontal="center" vertical="center" wrapText="1"/>
    </xf>
    <xf numFmtId="0" fontId="17" fillId="2" borderId="2" xfId="0" applyFont="1" applyFill="1" applyBorder="1" applyAlignment="1">
      <alignment horizontal="center" vertical="center" wrapText="1"/>
    </xf>
    <xf numFmtId="169" fontId="17" fillId="3" borderId="30" xfId="5" applyNumberFormat="1" applyFont="1" applyFill="1" applyBorder="1" applyAlignment="1">
      <alignment horizontal="center" vertical="top" wrapText="1"/>
    </xf>
    <xf numFmtId="49" fontId="17" fillId="0" borderId="57" xfId="0" applyNumberFormat="1" applyFont="1" applyBorder="1" applyAlignment="1" applyProtection="1">
      <alignment horizontal="center" vertical="center" wrapText="1"/>
      <protection locked="0"/>
    </xf>
    <xf numFmtId="49" fontId="17" fillId="0" borderId="0" xfId="0" applyNumberFormat="1" applyFont="1" applyBorder="1" applyAlignment="1" applyProtection="1">
      <alignment horizontal="center" vertical="center" wrapText="1"/>
      <protection locked="0"/>
    </xf>
    <xf numFmtId="49" fontId="17" fillId="0" borderId="25" xfId="0" applyNumberFormat="1" applyFont="1" applyBorder="1" applyAlignment="1" applyProtection="1">
      <alignment horizontal="center" vertical="center" wrapText="1"/>
      <protection locked="0"/>
    </xf>
    <xf numFmtId="49" fontId="17" fillId="0" borderId="26" xfId="0" applyNumberFormat="1" applyFont="1" applyBorder="1" applyAlignment="1" applyProtection="1">
      <alignment horizontal="center" vertical="center" wrapText="1"/>
      <protection locked="0"/>
    </xf>
    <xf numFmtId="0" fontId="174" fillId="3" borderId="62" xfId="0" applyFont="1" applyFill="1" applyBorder="1" applyAlignment="1" applyProtection="1">
      <alignment horizontal="center" wrapText="1"/>
      <protection locked="0"/>
    </xf>
    <xf numFmtId="0" fontId="174" fillId="3" borderId="57" xfId="0" applyFont="1" applyFill="1" applyBorder="1" applyAlignment="1" applyProtection="1">
      <alignment horizontal="center" wrapText="1"/>
      <protection locked="0"/>
    </xf>
    <xf numFmtId="0" fontId="174" fillId="3" borderId="40" xfId="0" applyFont="1" applyFill="1" applyBorder="1" applyAlignment="1" applyProtection="1">
      <alignment horizontal="center" wrapText="1"/>
      <protection locked="0"/>
    </xf>
    <xf numFmtId="0" fontId="174" fillId="3" borderId="0" xfId="0" applyFont="1" applyFill="1" applyBorder="1" applyAlignment="1" applyProtection="1">
      <alignment horizontal="center" wrapText="1"/>
      <protection locked="0"/>
    </xf>
    <xf numFmtId="169" fontId="179" fillId="3" borderId="11" xfId="5" applyNumberFormat="1" applyFont="1" applyFill="1" applyBorder="1" applyAlignment="1">
      <alignment horizontal="center" vertical="top" wrapText="1"/>
    </xf>
    <xf numFmtId="169" fontId="179" fillId="3" borderId="14" xfId="5" applyNumberFormat="1" applyFont="1" applyFill="1" applyBorder="1" applyAlignment="1">
      <alignment horizontal="center" vertical="top" wrapText="1"/>
    </xf>
    <xf numFmtId="169" fontId="17" fillId="3" borderId="11" xfId="5" applyNumberFormat="1" applyFont="1" applyFill="1" applyBorder="1" applyAlignment="1">
      <alignment horizontal="center" vertical="center" wrapText="1"/>
    </xf>
    <xf numFmtId="169" fontId="17" fillId="3" borderId="14" xfId="5" applyNumberFormat="1" applyFont="1" applyFill="1" applyBorder="1" applyAlignment="1">
      <alignment horizontal="center" vertical="center" wrapText="1"/>
    </xf>
    <xf numFmtId="169" fontId="17" fillId="3" borderId="30" xfId="5" applyNumberFormat="1" applyFont="1" applyFill="1" applyBorder="1" applyAlignment="1">
      <alignment horizontal="center" vertical="center" wrapText="1"/>
    </xf>
    <xf numFmtId="0" fontId="17" fillId="0" borderId="11" xfId="0" applyFont="1" applyBorder="1" applyAlignment="1">
      <alignment horizontal="center" vertical="top" wrapText="1"/>
    </xf>
    <xf numFmtId="0" fontId="17" fillId="0" borderId="14" xfId="0" applyFont="1" applyBorder="1" applyAlignment="1">
      <alignment horizontal="center" vertical="top" wrapText="1"/>
    </xf>
    <xf numFmtId="169" fontId="17" fillId="0" borderId="11" xfId="5" applyNumberFormat="1" applyFont="1" applyBorder="1" applyAlignment="1">
      <alignment horizontal="center" vertical="top" wrapText="1"/>
    </xf>
    <xf numFmtId="169" fontId="17" fillId="0" borderId="30" xfId="5" applyNumberFormat="1" applyFont="1" applyBorder="1" applyAlignment="1">
      <alignment horizontal="center" vertical="top" wrapText="1"/>
    </xf>
    <xf numFmtId="169" fontId="17" fillId="0" borderId="14" xfId="5" applyNumberFormat="1" applyFont="1" applyBorder="1" applyAlignment="1">
      <alignment horizontal="center" vertical="top" wrapText="1"/>
    </xf>
    <xf numFmtId="0" fontId="19" fillId="3" borderId="34" xfId="5" applyFont="1" applyFill="1" applyBorder="1" applyAlignment="1">
      <alignment horizontal="left" vertical="top" wrapText="1"/>
    </xf>
    <xf numFmtId="0" fontId="19" fillId="3" borderId="35" xfId="5" applyFont="1" applyFill="1" applyBorder="1" applyAlignment="1">
      <alignment horizontal="left" vertical="top" wrapText="1"/>
    </xf>
    <xf numFmtId="0" fontId="19" fillId="3" borderId="97" xfId="5" applyFont="1" applyFill="1" applyBorder="1" applyAlignment="1">
      <alignment horizontal="left" vertical="top" wrapText="1"/>
    </xf>
    <xf numFmtId="0" fontId="19" fillId="3" borderId="90" xfId="5" applyFont="1" applyFill="1" applyBorder="1" applyAlignment="1">
      <alignment horizontal="left" vertical="top" wrapText="1"/>
    </xf>
    <xf numFmtId="0" fontId="19" fillId="3" borderId="91" xfId="5" applyFont="1" applyFill="1" applyBorder="1" applyAlignment="1">
      <alignment horizontal="left" vertical="top" wrapText="1"/>
    </xf>
    <xf numFmtId="0" fontId="19" fillId="3" borderId="46" xfId="5" applyFont="1" applyFill="1" applyBorder="1" applyAlignment="1">
      <alignment horizontal="left" vertical="top" wrapText="1"/>
    </xf>
    <xf numFmtId="0" fontId="17" fillId="0" borderId="37"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9" fillId="0" borderId="41" xfId="5" applyFont="1" applyBorder="1" applyAlignment="1">
      <alignment horizontal="left" vertical="top" wrapText="1"/>
    </xf>
    <xf numFmtId="0" fontId="19" fillId="0" borderId="33" xfId="5" applyFont="1" applyBorder="1" applyAlignment="1">
      <alignment horizontal="left" vertical="top" wrapText="1"/>
    </xf>
    <xf numFmtId="0" fontId="19" fillId="0" borderId="31" xfId="5" applyFont="1" applyBorder="1" applyAlignment="1">
      <alignment horizontal="left" vertical="top" wrapText="1"/>
    </xf>
    <xf numFmtId="0" fontId="17" fillId="0" borderId="30" xfId="0" applyFont="1" applyBorder="1" applyAlignment="1">
      <alignment horizontal="center" vertical="top" wrapText="1"/>
    </xf>
    <xf numFmtId="0" fontId="17" fillId="3" borderId="11" xfId="0" applyFont="1" applyFill="1" applyBorder="1" applyAlignment="1" applyProtection="1">
      <alignment horizontal="center" vertical="top" wrapText="1"/>
      <protection locked="0"/>
    </xf>
    <xf numFmtId="0" fontId="17" fillId="3" borderId="30" xfId="0" applyFont="1" applyFill="1" applyBorder="1" applyAlignment="1" applyProtection="1">
      <alignment horizontal="center" vertical="top" wrapText="1"/>
      <protection locked="0"/>
    </xf>
    <xf numFmtId="169" fontId="14" fillId="0" borderId="25" xfId="5" applyNumberFormat="1" applyFont="1" applyBorder="1" applyAlignment="1">
      <alignment horizontal="center" vertical="top"/>
    </xf>
    <xf numFmtId="169" fontId="14" fillId="0" borderId="31" xfId="5" applyNumberFormat="1" applyFont="1" applyBorder="1" applyAlignment="1">
      <alignment horizontal="center" vertical="top"/>
    </xf>
    <xf numFmtId="0" fontId="17" fillId="0" borderId="11" xfId="0" applyFont="1" applyBorder="1" applyAlignment="1" applyProtection="1">
      <alignment horizontal="center" vertical="top" wrapText="1"/>
      <protection locked="0"/>
    </xf>
    <xf numFmtId="0" fontId="17" fillId="0" borderId="14"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31" fillId="0" borderId="0" xfId="0" applyFont="1" applyBorder="1" applyAlignment="1">
      <alignment horizontal="left" vertical="top" wrapText="1"/>
    </xf>
    <xf numFmtId="0" fontId="17" fillId="0" borderId="1" xfId="0" applyFont="1" applyBorder="1" applyAlignment="1" applyProtection="1">
      <alignment horizontal="center" wrapText="1"/>
      <protection locked="0"/>
    </xf>
    <xf numFmtId="0" fontId="17" fillId="0" borderId="2" xfId="0" applyFont="1" applyBorder="1" applyAlignment="1" applyProtection="1">
      <alignment horizontal="center" wrapText="1"/>
      <protection locked="0"/>
    </xf>
    <xf numFmtId="0" fontId="17" fillId="2" borderId="8" xfId="0" applyFont="1" applyFill="1" applyBorder="1" applyAlignment="1">
      <alignment horizontal="center" wrapText="1"/>
    </xf>
    <xf numFmtId="0" fontId="17" fillId="2" borderId="2" xfId="0" applyFont="1" applyFill="1" applyBorder="1" applyAlignment="1">
      <alignment horizontal="center"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22" xfId="58" applyFont="1" applyBorder="1" applyAlignment="1">
      <alignment horizontal="center" wrapText="1"/>
    </xf>
    <xf numFmtId="0" fontId="19" fillId="0" borderId="23" xfId="58" applyFont="1" applyBorder="1" applyAlignment="1">
      <alignment horizontal="center" wrapText="1"/>
    </xf>
    <xf numFmtId="4" fontId="26" fillId="0" borderId="22" xfId="0" applyNumberFormat="1" applyFont="1" applyBorder="1" applyAlignment="1">
      <alignment horizontal="right" wrapText="1"/>
    </xf>
    <xf numFmtId="4" fontId="26" fillId="0" borderId="23" xfId="0" applyNumberFormat="1" applyFont="1" applyBorder="1" applyAlignment="1">
      <alignment horizontal="right" wrapText="1"/>
    </xf>
    <xf numFmtId="167" fontId="19" fillId="0" borderId="22" xfId="0" applyNumberFormat="1" applyFont="1" applyBorder="1" applyAlignment="1" applyProtection="1">
      <alignment horizontal="center" wrapText="1"/>
      <protection locked="0"/>
    </xf>
    <xf numFmtId="167" fontId="19" fillId="0" borderId="23" xfId="0" applyNumberFormat="1" applyFont="1" applyBorder="1" applyAlignment="1" applyProtection="1">
      <alignment horizontal="center" wrapText="1"/>
      <protection locked="0"/>
    </xf>
    <xf numFmtId="178" fontId="19" fillId="0" borderId="22" xfId="0" applyNumberFormat="1" applyFont="1" applyBorder="1" applyAlignment="1" applyProtection="1">
      <alignment horizontal="center" wrapText="1"/>
      <protection locked="0"/>
    </xf>
    <xf numFmtId="178" fontId="19" fillId="0" borderId="23" xfId="0" applyNumberFormat="1" applyFont="1" applyBorder="1" applyAlignment="1" applyProtection="1">
      <alignment horizontal="center" wrapText="1"/>
      <protection locked="0"/>
    </xf>
    <xf numFmtId="0" fontId="17" fillId="0" borderId="15" xfId="0" applyFont="1" applyBorder="1" applyAlignment="1">
      <alignment horizontal="center" vertical="top" wrapText="1"/>
    </xf>
    <xf numFmtId="0" fontId="17" fillId="0" borderId="60" xfId="0" applyFont="1" applyBorder="1" applyAlignment="1">
      <alignment horizontal="center" vertical="top" wrapText="1"/>
    </xf>
    <xf numFmtId="0" fontId="17" fillId="0" borderId="30" xfId="0" applyFont="1" applyBorder="1" applyAlignment="1" applyProtection="1">
      <alignment horizontal="center" vertical="top" wrapText="1"/>
      <protection locked="0"/>
    </xf>
    <xf numFmtId="16" fontId="17" fillId="0" borderId="11" xfId="0" applyNumberFormat="1" applyFont="1" applyBorder="1" applyAlignment="1">
      <alignment horizontal="center" vertical="top" wrapText="1"/>
    </xf>
    <xf numFmtId="16" fontId="17" fillId="0" borderId="14" xfId="0" applyNumberFormat="1" applyFont="1" applyBorder="1" applyAlignment="1">
      <alignment horizontal="center" vertical="top" wrapText="1"/>
    </xf>
    <xf numFmtId="0" fontId="17" fillId="0" borderId="26" xfId="0" applyFont="1" applyBorder="1" applyAlignment="1">
      <alignment horizontal="center" vertical="top" wrapText="1"/>
    </xf>
    <xf numFmtId="0" fontId="17" fillId="0" borderId="25" xfId="0" applyFont="1" applyBorder="1" applyAlignment="1">
      <alignment horizontal="center" vertical="top" wrapText="1"/>
    </xf>
    <xf numFmtId="0" fontId="17" fillId="0" borderId="31" xfId="0" applyFont="1" applyBorder="1" applyAlignment="1">
      <alignment horizontal="center" vertical="top" wrapText="1"/>
    </xf>
    <xf numFmtId="0" fontId="17" fillId="0" borderId="13" xfId="0" applyFont="1" applyBorder="1" applyAlignment="1">
      <alignment horizontal="center" vertical="top" wrapText="1"/>
    </xf>
    <xf numFmtId="0" fontId="17" fillId="0" borderId="23" xfId="0" applyFont="1" applyBorder="1" applyAlignment="1">
      <alignment horizontal="center" vertical="top" wrapText="1"/>
    </xf>
    <xf numFmtId="0" fontId="19" fillId="2" borderId="24" xfId="0" applyFont="1" applyFill="1" applyBorder="1" applyAlignment="1">
      <alignment horizontal="center" vertical="center" wrapText="1"/>
    </xf>
    <xf numFmtId="169" fontId="17" fillId="3" borderId="25" xfId="5" applyNumberFormat="1" applyFont="1" applyFill="1" applyBorder="1" applyAlignment="1">
      <alignment horizontal="center" vertical="top" wrapText="1"/>
    </xf>
    <xf numFmtId="169" fontId="17" fillId="3" borderId="26" xfId="5" applyNumberFormat="1" applyFont="1" applyFill="1" applyBorder="1" applyAlignment="1">
      <alignment horizontal="center" vertical="top" wrapText="1"/>
    </xf>
    <xf numFmtId="169" fontId="17" fillId="3" borderId="31" xfId="5" applyNumberFormat="1" applyFont="1" applyFill="1" applyBorder="1" applyAlignment="1">
      <alignment horizontal="center" vertical="top" wrapText="1"/>
    </xf>
    <xf numFmtId="0" fontId="17" fillId="2" borderId="1" xfId="0" applyFont="1" applyFill="1" applyBorder="1" applyAlignment="1">
      <alignment vertical="top" wrapText="1"/>
    </xf>
    <xf numFmtId="0" fontId="17" fillId="2" borderId="2" xfId="0" applyFont="1" applyFill="1" applyBorder="1" applyAlignment="1">
      <alignment vertical="top" wrapText="1"/>
    </xf>
    <xf numFmtId="169" fontId="17" fillId="3" borderId="13" xfId="5" applyNumberFormat="1" applyFont="1" applyFill="1" applyBorder="1" applyAlignment="1">
      <alignment horizontal="center" vertical="top" wrapText="1"/>
    </xf>
    <xf numFmtId="169" fontId="17" fillId="3" borderId="23" xfId="5" applyNumberFormat="1" applyFont="1" applyFill="1" applyBorder="1" applyAlignment="1">
      <alignment horizontal="center" vertical="top" wrapText="1"/>
    </xf>
    <xf numFmtId="0" fontId="17" fillId="2" borderId="108" xfId="0" applyFont="1" applyFill="1" applyBorder="1" applyAlignment="1">
      <alignment horizontal="center" vertical="center" wrapText="1"/>
    </xf>
    <xf numFmtId="0" fontId="17" fillId="2" borderId="109" xfId="0" applyFont="1" applyFill="1" applyBorder="1" applyAlignment="1">
      <alignment horizontal="center" vertical="center" wrapText="1"/>
    </xf>
    <xf numFmtId="169" fontId="17" fillId="3" borderId="24" xfId="5" applyNumberFormat="1" applyFont="1" applyFill="1" applyBorder="1" applyAlignment="1">
      <alignment horizontal="center" vertical="top" wrapText="1"/>
    </xf>
    <xf numFmtId="169" fontId="17" fillId="3" borderId="120" xfId="5" applyNumberFormat="1" applyFont="1" applyFill="1" applyBorder="1" applyAlignment="1">
      <alignment horizontal="center" vertical="top" wrapText="1"/>
    </xf>
    <xf numFmtId="49" fontId="17" fillId="0" borderId="26" xfId="0" applyNumberFormat="1" applyFont="1" applyBorder="1" applyAlignment="1" applyProtection="1">
      <alignment horizontal="center" vertical="top" wrapText="1"/>
      <protection locked="0"/>
    </xf>
    <xf numFmtId="49" fontId="17" fillId="0" borderId="31" xfId="0" applyNumberFormat="1" applyFont="1" applyBorder="1" applyAlignment="1" applyProtection="1">
      <alignment horizontal="center" vertical="top" wrapText="1"/>
      <protection locked="0"/>
    </xf>
    <xf numFmtId="49" fontId="17" fillId="0" borderId="25" xfId="0" applyNumberFormat="1" applyFont="1" applyBorder="1" applyAlignment="1" applyProtection="1">
      <alignment horizontal="center" vertical="top" wrapText="1"/>
      <protection locked="0"/>
    </xf>
    <xf numFmtId="0" fontId="17" fillId="0" borderId="25" xfId="0" applyFont="1" applyBorder="1" applyAlignment="1" applyProtection="1">
      <alignment horizontal="center" vertical="top" wrapText="1"/>
      <protection locked="0"/>
    </xf>
    <xf numFmtId="0" fontId="17" fillId="0" borderId="31" xfId="0" applyFont="1" applyBorder="1" applyAlignment="1" applyProtection="1">
      <alignment horizontal="center" vertical="top" wrapText="1"/>
      <protection locked="0"/>
    </xf>
    <xf numFmtId="0" fontId="19" fillId="3" borderId="10" xfId="0" applyFont="1" applyFill="1" applyBorder="1" applyAlignment="1">
      <alignment horizontal="center" vertical="center" wrapText="1"/>
    </xf>
    <xf numFmtId="210" fontId="14" fillId="0" borderId="143" xfId="21" applyNumberFormat="1" applyFont="1" applyBorder="1" applyAlignment="1">
      <alignment horizontal="center" vertical="center"/>
    </xf>
    <xf numFmtId="210" fontId="14" fillId="0" borderId="145" xfId="21" applyNumberFormat="1" applyFont="1" applyBorder="1" applyAlignment="1">
      <alignment horizontal="center" vertical="center"/>
    </xf>
    <xf numFmtId="210" fontId="14" fillId="0" borderId="144" xfId="21" applyNumberFormat="1" applyFont="1" applyBorder="1" applyAlignment="1">
      <alignment horizontal="center" vertical="center"/>
    </xf>
    <xf numFmtId="0" fontId="14" fillId="0" borderId="127" xfId="21" applyFont="1" applyBorder="1" applyAlignment="1" applyProtection="1">
      <alignment horizontal="center" vertical="center"/>
      <protection locked="0"/>
    </xf>
    <xf numFmtId="0" fontId="14" fillId="0" borderId="128" xfId="21" applyFont="1" applyBorder="1" applyAlignment="1" applyProtection="1">
      <alignment horizontal="center" vertical="center"/>
      <protection locked="0"/>
    </xf>
    <xf numFmtId="0" fontId="14" fillId="0" borderId="129" xfId="21" applyFont="1" applyBorder="1" applyAlignment="1" applyProtection="1">
      <alignment horizontal="center" vertical="center"/>
      <protection locked="0"/>
    </xf>
    <xf numFmtId="0" fontId="18" fillId="0" borderId="133" xfId="21" applyFont="1" applyBorder="1" applyAlignment="1">
      <alignment horizontal="left" vertical="center" wrapText="1"/>
    </xf>
    <xf numFmtId="0" fontId="18" fillId="0" borderId="134" xfId="21" applyFont="1" applyBorder="1" applyAlignment="1">
      <alignment horizontal="left" vertical="center" wrapText="1"/>
    </xf>
    <xf numFmtId="0" fontId="18" fillId="0" borderId="135" xfId="21" applyFont="1" applyBorder="1" applyAlignment="1">
      <alignment horizontal="left" vertical="center" wrapText="1"/>
    </xf>
    <xf numFmtId="0" fontId="14" fillId="98" borderId="2" xfId="21" applyFont="1" applyFill="1" applyBorder="1" applyAlignment="1">
      <alignment horizontal="center" wrapText="1"/>
    </xf>
    <xf numFmtId="0" fontId="14" fillId="98" borderId="43" xfId="21" applyFont="1" applyFill="1" applyBorder="1" applyAlignment="1">
      <alignment horizontal="center" wrapText="1"/>
    </xf>
    <xf numFmtId="0" fontId="18" fillId="0" borderId="133" xfId="21" applyFont="1" applyBorder="1" applyAlignment="1">
      <alignment horizontal="left" vertical="top" wrapText="1"/>
    </xf>
    <xf numFmtId="0" fontId="18" fillId="0" borderId="134" xfId="21" applyFont="1" applyBorder="1" applyAlignment="1">
      <alignment horizontal="left" vertical="top" wrapText="1"/>
    </xf>
    <xf numFmtId="0" fontId="18" fillId="0" borderId="135" xfId="21" applyFont="1" applyBorder="1" applyAlignment="1">
      <alignment horizontal="left" vertical="top" wrapText="1"/>
    </xf>
    <xf numFmtId="0" fontId="18" fillId="0" borderId="49" xfId="21" applyFont="1" applyBorder="1" applyAlignment="1">
      <alignment horizontal="left" vertical="top" wrapText="1"/>
    </xf>
    <xf numFmtId="0" fontId="18" fillId="0" borderId="50" xfId="21" applyFont="1" applyBorder="1" applyAlignment="1">
      <alignment horizontal="left" vertical="top" wrapText="1"/>
    </xf>
    <xf numFmtId="0" fontId="18" fillId="0" borderId="51" xfId="21" applyFont="1" applyBorder="1" applyAlignment="1">
      <alignment horizontal="left" vertical="top" wrapText="1"/>
    </xf>
    <xf numFmtId="0" fontId="14" fillId="0" borderId="143" xfId="21" applyFont="1" applyBorder="1" applyAlignment="1">
      <alignment horizontal="center" vertical="center"/>
    </xf>
    <xf numFmtId="0" fontId="14" fillId="0" borderId="144" xfId="21" applyFont="1" applyBorder="1" applyAlignment="1">
      <alignment horizontal="center" vertical="center"/>
    </xf>
    <xf numFmtId="16" fontId="14" fillId="0" borderId="143" xfId="21" applyNumberFormat="1" applyFont="1" applyBorder="1" applyAlignment="1">
      <alignment horizontal="center" vertical="center"/>
    </xf>
    <xf numFmtId="16" fontId="14" fillId="0" borderId="144" xfId="21" applyNumberFormat="1" applyFont="1" applyBorder="1" applyAlignment="1">
      <alignment horizontal="center" vertical="center"/>
    </xf>
    <xf numFmtId="209" fontId="14" fillId="80" borderId="53" xfId="2096" applyNumberFormat="1" applyFont="1" applyFill="1" applyBorder="1" applyAlignment="1">
      <alignment horizontal="left" vertical="center" shrinkToFit="1"/>
    </xf>
    <xf numFmtId="209" fontId="14" fillId="80" borderId="2" xfId="2096" applyNumberFormat="1" applyFont="1" applyFill="1" applyBorder="1" applyAlignment="1">
      <alignment horizontal="left" vertical="center" shrinkToFit="1"/>
    </xf>
    <xf numFmtId="209" fontId="14" fillId="80" borderId="56" xfId="2096" applyNumberFormat="1" applyFont="1" applyFill="1" applyBorder="1" applyAlignment="1">
      <alignment horizontal="left" vertical="center" shrinkToFit="1"/>
    </xf>
    <xf numFmtId="0" fontId="14" fillId="0" borderId="145" xfId="21" applyFont="1" applyBorder="1" applyAlignment="1">
      <alignment horizontal="center" vertical="center"/>
    </xf>
    <xf numFmtId="16" fontId="14" fillId="0" borderId="145" xfId="21" applyNumberFormat="1" applyFont="1" applyBorder="1" applyAlignment="1">
      <alignment horizontal="center" vertical="center"/>
    </xf>
    <xf numFmtId="0" fontId="209" fillId="0" borderId="49" xfId="21" applyFont="1" applyBorder="1" applyAlignment="1">
      <alignment horizontal="left" vertical="top" wrapText="1"/>
    </xf>
    <xf numFmtId="0" fontId="209" fillId="0" borderId="50" xfId="21" applyFont="1" applyBorder="1" applyAlignment="1">
      <alignment horizontal="left" vertical="top" wrapText="1"/>
    </xf>
    <xf numFmtId="0" fontId="209" fillId="0" borderId="51" xfId="21" applyFont="1" applyBorder="1" applyAlignment="1">
      <alignment horizontal="left" vertical="top" wrapText="1"/>
    </xf>
    <xf numFmtId="0" fontId="14" fillId="0" borderId="1" xfId="21" applyFont="1" applyBorder="1" applyAlignment="1" applyProtection="1">
      <alignment horizontal="left" vertical="top" wrapText="1"/>
      <protection locked="0"/>
    </xf>
    <xf numFmtId="0" fontId="14" fillId="0" borderId="2" xfId="21" applyFont="1" applyBorder="1" applyAlignment="1" applyProtection="1">
      <alignment horizontal="left" vertical="top" wrapText="1"/>
      <protection locked="0"/>
    </xf>
    <xf numFmtId="0" fontId="14" fillId="0" borderId="43" xfId="21" applyFont="1" applyBorder="1" applyAlignment="1" applyProtection="1">
      <alignment horizontal="left" vertical="top" wrapText="1"/>
      <protection locked="0"/>
    </xf>
    <xf numFmtId="0" fontId="47" fillId="0" borderId="0" xfId="0" applyFont="1" applyAlignment="1">
      <alignment wrapText="1"/>
    </xf>
    <xf numFmtId="0" fontId="47" fillId="0" borderId="0" xfId="0" applyFont="1" applyAlignment="1">
      <alignment horizontal="center"/>
    </xf>
    <xf numFmtId="0" fontId="47" fillId="0" borderId="0" xfId="0" applyFont="1"/>
    <xf numFmtId="0" fontId="47" fillId="0" borderId="1" xfId="0" applyFont="1" applyBorder="1" applyAlignment="1">
      <alignment wrapText="1"/>
    </xf>
    <xf numFmtId="0" fontId="47" fillId="0" borderId="2" xfId="0" applyFont="1" applyBorder="1" applyAlignment="1">
      <alignment horizontal="center"/>
    </xf>
    <xf numFmtId="0" fontId="47" fillId="0" borderId="2" xfId="0" applyFont="1" applyBorder="1"/>
    <xf numFmtId="0" fontId="15" fillId="2" borderId="1"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43" xfId="0" applyFont="1" applyFill="1" applyBorder="1" applyAlignment="1" applyProtection="1">
      <alignment horizontal="center" vertical="center" wrapText="1"/>
      <protection locked="0"/>
    </xf>
    <xf numFmtId="0" fontId="31" fillId="0" borderId="0" xfId="0" applyFont="1" applyAlignment="1">
      <alignment horizontal="center" vertical="top"/>
    </xf>
    <xf numFmtId="167" fontId="19" fillId="97" borderId="50" xfId="0" applyNumberFormat="1" applyFont="1" applyFill="1" applyBorder="1" applyAlignment="1" applyProtection="1">
      <alignment horizontal="center" wrapText="1"/>
      <protection locked="0"/>
    </xf>
    <xf numFmtId="167" fontId="19" fillId="0" borderId="103" xfId="0" applyNumberFormat="1" applyFont="1" applyBorder="1" applyAlignment="1" applyProtection="1">
      <alignment horizontal="center" wrapText="1"/>
      <protection locked="0"/>
    </xf>
    <xf numFmtId="167" fontId="19" fillId="2" borderId="50" xfId="0" applyNumberFormat="1" applyFont="1" applyFill="1" applyBorder="1" applyAlignment="1" applyProtection="1">
      <alignment horizontal="center" wrapText="1"/>
      <protection locked="0"/>
    </xf>
    <xf numFmtId="167" fontId="19" fillId="2" borderId="5" xfId="0" applyNumberFormat="1" applyFont="1" applyFill="1" applyBorder="1" applyAlignment="1" applyProtection="1">
      <alignment horizontal="center" wrapText="1"/>
      <protection locked="0"/>
    </xf>
    <xf numFmtId="167" fontId="17" fillId="2" borderId="20" xfId="0" applyNumberFormat="1" applyFont="1" applyFill="1" applyBorder="1" applyAlignment="1">
      <alignment vertical="center" wrapText="1"/>
    </xf>
    <xf numFmtId="167" fontId="26" fillId="0" borderId="0" xfId="0" applyNumberFormat="1" applyFont="1" applyAlignment="1">
      <alignment horizontal="right"/>
    </xf>
    <xf numFmtId="167" fontId="24" fillId="97" borderId="50" xfId="0" applyNumberFormat="1" applyFont="1" applyFill="1" applyBorder="1" applyAlignment="1">
      <alignment horizontal="right"/>
    </xf>
    <xf numFmtId="167" fontId="24" fillId="0" borderId="0" xfId="0" applyNumberFormat="1" applyFont="1" applyAlignment="1">
      <alignment horizontal="right"/>
    </xf>
    <xf numFmtId="167" fontId="26" fillId="0" borderId="103" xfId="0" applyNumberFormat="1" applyFont="1" applyBorder="1" applyAlignment="1">
      <alignment horizontal="right"/>
    </xf>
    <xf numFmtId="167" fontId="19" fillId="2" borderId="51" xfId="0" applyNumberFormat="1" applyFont="1" applyFill="1" applyBorder="1" applyAlignment="1" applyProtection="1">
      <alignment horizontal="center" wrapText="1"/>
      <protection locked="0"/>
    </xf>
  </cellXfs>
  <cellStyles count="2099">
    <cellStyle name="_ANTENE" xfId="73" xr:uid="{E19E7CF4-60B5-43AD-8BD6-9C79DE02A017}"/>
    <cellStyle name="_DGC-UDOB-025-08  ELLABO - HOTEL MARIJAN" xfId="74" xr:uid="{12A66696-B180-4313-B7C5-07D5F32050B9}"/>
    <cellStyle name="_Hotel Marjan - TROŠKOVNIK" xfId="75" xr:uid="{F008E1F0-E89F-4B66-AB3C-7B4C2C9159B8}"/>
    <cellStyle name="_Procjena opremanja Busevec - Lekenik" xfId="76" xr:uid="{71E26AF2-F04E-40D0-87DB-B99E923FF8A1}"/>
    <cellStyle name="_STAMBENI DIO" xfId="77" xr:uid="{A0338B4F-EEAC-4450-9F7F-DB705E2C2F0A}"/>
    <cellStyle name="_STAMBENI DIO_02_FPZ_borongaj_69 -TENDER_TROŠKOVNIK_ELEKTRO_FAZA_1U_L" xfId="78" xr:uid="{5E58402B-2540-4CC5-8A37-2392725C3F6A}"/>
    <cellStyle name="_troškovnik" xfId="79" xr:uid="{3898D35F-0BF8-44B5-B80D-6D8AE0962121}"/>
    <cellStyle name="20 % - Accent1" xfId="86" xr:uid="{94EAEE85-1D6F-4029-A80C-AA3D3C06C687}"/>
    <cellStyle name="20 % - Accent2" xfId="87" xr:uid="{57797EF4-664C-427E-BAD0-173A014CF198}"/>
    <cellStyle name="20 % - Accent3" xfId="88" xr:uid="{08C2D615-746D-49B9-A58C-38B0AF9A39DC}"/>
    <cellStyle name="20 % - Accent4" xfId="89" xr:uid="{A790DC81-19D6-4057-984A-220FA14CB52D}"/>
    <cellStyle name="20 % - Accent5" xfId="90" xr:uid="{9FECA53D-00E0-4C08-9777-143A9CE34F74}"/>
    <cellStyle name="20 % - Accent6" xfId="91" xr:uid="{1C91AA31-9E2D-439C-AD5E-2F20BD8BE8A5}"/>
    <cellStyle name="20 % – Poudarek1" xfId="80" xr:uid="{51376323-6EEE-4F8F-B75D-097FF10B8771}"/>
    <cellStyle name="20 % – Poudarek2" xfId="81" xr:uid="{8F85F51D-7496-488F-A833-28BAF02A7360}"/>
    <cellStyle name="20 % – Poudarek3" xfId="82" xr:uid="{D5D13938-E01E-49B5-AFBC-9556DBE3C541}"/>
    <cellStyle name="20 % – Poudarek4" xfId="83" xr:uid="{F91808B6-4EB1-4023-9045-7C216F3E0B26}"/>
    <cellStyle name="20 % – Poudarek5" xfId="84" xr:uid="{EBA9964F-947A-4E77-A23B-6B298C7D5EC6}"/>
    <cellStyle name="20 % – Poudarek6" xfId="85" xr:uid="{2FC4BDA8-1FC9-4F7C-AFE1-E19E54E45D15}"/>
    <cellStyle name="20% - Accent1 10" xfId="92" xr:uid="{59AE6A68-F513-4E7E-8F88-8EC140F82F92}"/>
    <cellStyle name="20% - Accent1 11" xfId="93" xr:uid="{0520382D-CE9E-4D25-A917-E13B6CA33261}"/>
    <cellStyle name="20% - Accent1 12" xfId="94" xr:uid="{AB2B2918-4B67-4164-8E4E-A1443086DEF8}"/>
    <cellStyle name="20% - Accent1 13" xfId="95" xr:uid="{88537567-4FEB-4E28-9EC8-BE13F9B8F9DC}"/>
    <cellStyle name="20% - Accent1 14" xfId="96" xr:uid="{5BF5F0A4-D7CA-415B-9D16-016FD3F4F1D1}"/>
    <cellStyle name="20% - Accent1 15" xfId="97" xr:uid="{E3BA00AF-98C2-46AB-A990-11E572D8D26C}"/>
    <cellStyle name="20% - Accent1 16" xfId="98" xr:uid="{A0C38A34-A567-4C43-A02E-B906E760F30A}"/>
    <cellStyle name="20% - Accent1 2" xfId="99" xr:uid="{AC87E426-990D-408E-850A-FEB500A4F0B4}"/>
    <cellStyle name="20% - Accent1 3" xfId="100" xr:uid="{5C7E8850-10F6-4932-965E-1824520D4F6E}"/>
    <cellStyle name="20% - Accent1 4" xfId="101" xr:uid="{6CB6EA78-5DAB-4C1D-AE81-EEB0BC20A38F}"/>
    <cellStyle name="20% - Accent1 5" xfId="102" xr:uid="{519580DD-96EE-4F6E-A7D8-0A64B02767E2}"/>
    <cellStyle name="20% - Accent1 6" xfId="103" xr:uid="{4BA4346D-9EFA-4B06-B9DF-97E37D780DF6}"/>
    <cellStyle name="20% - Accent1 7" xfId="104" xr:uid="{01B5F6DF-C6B4-41F0-8DB2-37DB020093E8}"/>
    <cellStyle name="20% - Accent1 8" xfId="105" xr:uid="{EFA36366-A680-4A4A-8754-1CC28A572430}"/>
    <cellStyle name="20% - Accent1 9" xfId="106" xr:uid="{3BA626AE-9114-4E02-891B-D7E4D52AF57C}"/>
    <cellStyle name="20% - Accent2 10" xfId="107" xr:uid="{3D6F066F-CD5A-45A6-AE46-97CB9A88B357}"/>
    <cellStyle name="20% - Accent2 11" xfId="108" xr:uid="{68C0917A-975C-48EB-A02A-0894B773E6DE}"/>
    <cellStyle name="20% - Accent2 12" xfId="109" xr:uid="{4B9756BB-D1DA-4872-B84D-0379CF9F6C3B}"/>
    <cellStyle name="20% - Accent2 13" xfId="110" xr:uid="{27594D8E-553B-4C65-A155-66BA5C23C2AA}"/>
    <cellStyle name="20% - Accent2 14" xfId="111" xr:uid="{4266E2F5-9323-4C60-A704-8E80731267F3}"/>
    <cellStyle name="20% - Accent2 15" xfId="112" xr:uid="{06991E4A-E372-431D-99A9-DEFE993C595B}"/>
    <cellStyle name="20% - Accent2 16" xfId="113" xr:uid="{9B1E2555-6235-43CE-A89D-F400E2013D2E}"/>
    <cellStyle name="20% - Accent2 2" xfId="114" xr:uid="{C4391D97-526E-4B5B-8231-DFF420D77210}"/>
    <cellStyle name="20% - Accent2 3" xfId="115" xr:uid="{F874AF36-C6BB-4E94-BEF9-36175500035B}"/>
    <cellStyle name="20% - Accent2 4" xfId="116" xr:uid="{14DD1A2C-930B-471F-83CE-95F6A4FCDF6C}"/>
    <cellStyle name="20% - Accent2 5" xfId="117" xr:uid="{629AB214-256F-4150-BEB6-E2D6E2AB8834}"/>
    <cellStyle name="20% - Accent2 6" xfId="118" xr:uid="{49F04C59-86E9-4B38-96F8-CA0C397FAB05}"/>
    <cellStyle name="20% - Accent2 7" xfId="119" xr:uid="{E348090E-D3A9-49D2-9D5F-EC19170C5133}"/>
    <cellStyle name="20% - Accent2 8" xfId="120" xr:uid="{9CAC11C5-4535-4100-89D5-028F2829052A}"/>
    <cellStyle name="20% - Accent2 9" xfId="121" xr:uid="{373AE9EF-AF46-4D2F-8290-A0B156842257}"/>
    <cellStyle name="20% - Accent3 10" xfId="122" xr:uid="{A04E2CCB-246E-4D61-A893-237C6FF161A3}"/>
    <cellStyle name="20% - Accent3 11" xfId="123" xr:uid="{5A9EDAF5-D49F-4FBF-8F6A-7A4EC834BB77}"/>
    <cellStyle name="20% - Accent3 12" xfId="124" xr:uid="{51B7C305-FD58-4BE9-93B8-1D49D63B33D9}"/>
    <cellStyle name="20% - Accent3 13" xfId="125" xr:uid="{C5D978E5-CF05-46AB-A317-4C6D9FC0C986}"/>
    <cellStyle name="20% - Accent3 14" xfId="126" xr:uid="{1E313342-09A1-46F3-9C4C-86C00F0E0DD8}"/>
    <cellStyle name="20% - Accent3 15" xfId="127" xr:uid="{5C79D2EF-7589-4E68-BA68-15B4E611C854}"/>
    <cellStyle name="20% - Accent3 16" xfId="128" xr:uid="{8C6801CD-5A7A-4573-9ADC-226FE7DECAFA}"/>
    <cellStyle name="20% - Accent3 2" xfId="129" xr:uid="{586549C8-A02C-4CB3-A15F-619BA07A4980}"/>
    <cellStyle name="20% - Accent3 3" xfId="130" xr:uid="{32883CEE-A538-44D4-9C51-E37E077A8DAF}"/>
    <cellStyle name="20% - Accent3 4" xfId="131" xr:uid="{294946DA-9D26-4A62-AC04-AB7D1EE4D131}"/>
    <cellStyle name="20% - Accent3 5" xfId="132" xr:uid="{96529316-32EC-414A-8A3B-D8212AD0B8CC}"/>
    <cellStyle name="20% - Accent3 6" xfId="133" xr:uid="{FA282416-B207-4D26-B297-064CE1FD2534}"/>
    <cellStyle name="20% - Accent3 7" xfId="134" xr:uid="{E83C4115-AE51-4D0C-BBD1-D372919FAD14}"/>
    <cellStyle name="20% - Accent3 8" xfId="135" xr:uid="{5F1DC341-8AB4-46C1-9178-8D4B32CA5A26}"/>
    <cellStyle name="20% - Accent3 9" xfId="136" xr:uid="{F5C11DF4-E16F-42F4-8EC4-74695151550A}"/>
    <cellStyle name="20% - Accent4 10" xfId="137" xr:uid="{ECA05665-95DF-48E5-B038-999E9C1CFDAE}"/>
    <cellStyle name="20% - Accent4 11" xfId="138" xr:uid="{EE0122B7-D354-4FA6-BD33-940318D70EA0}"/>
    <cellStyle name="20% - Accent4 12" xfId="139" xr:uid="{18E4CED9-82EA-4BD2-87FA-F83F444A0F39}"/>
    <cellStyle name="20% - Accent4 13" xfId="140" xr:uid="{002806A0-BEBA-4DF1-A719-E88B14977F35}"/>
    <cellStyle name="20% - Accent4 14" xfId="141" xr:uid="{BE8118FD-676C-4542-9310-D9A32DD159BA}"/>
    <cellStyle name="20% - Accent4 15" xfId="142" xr:uid="{501888AD-D8FE-4EBB-8B45-6DA96EF49E65}"/>
    <cellStyle name="20% - Accent4 16" xfId="143" xr:uid="{3B79A9CD-A5D9-49B2-8ECD-D77680B5078F}"/>
    <cellStyle name="20% - Accent4 2" xfId="144" xr:uid="{6D134EDD-F943-4781-93E4-CA19D9EC9F15}"/>
    <cellStyle name="20% - Accent4 3" xfId="145" xr:uid="{F14AD889-988F-4CFF-916C-9F55A477DB3A}"/>
    <cellStyle name="20% - Accent4 4" xfId="146" xr:uid="{859A3907-CE92-4AEF-939F-A84045B5D44E}"/>
    <cellStyle name="20% - Accent4 5" xfId="147" xr:uid="{AF2A5062-11FC-4A56-9A7C-7B09DAEFC436}"/>
    <cellStyle name="20% - Accent4 6" xfId="148" xr:uid="{43B784AF-B89F-4C5B-867E-281B3EF380C6}"/>
    <cellStyle name="20% - Accent4 7" xfId="149" xr:uid="{C28A2E9E-CB4F-4EEA-8426-446BB3619691}"/>
    <cellStyle name="20% - Accent4 8" xfId="150" xr:uid="{125608EC-C4A4-4239-AB81-D033574C5179}"/>
    <cellStyle name="20% - Accent4 9" xfId="151" xr:uid="{8E7FB63E-1955-4A53-A10D-C4E55C6177B3}"/>
    <cellStyle name="20% - Accent5 10" xfId="152" xr:uid="{F65ED498-3B52-4A46-9B4B-FC11F9B1E18F}"/>
    <cellStyle name="20% - Accent5 11" xfId="153" xr:uid="{C35C8875-D71B-474E-871F-9F95E4970935}"/>
    <cellStyle name="20% - Accent5 12" xfId="154" xr:uid="{96142D6E-9BF5-49D2-B4F7-DDA722244AB7}"/>
    <cellStyle name="20% - Accent5 13" xfId="155" xr:uid="{22E406A8-765A-48FF-9CCB-CC0077D76DE0}"/>
    <cellStyle name="20% - Accent5 14" xfId="156" xr:uid="{4D6BA375-4691-4066-BC90-49841300E4CD}"/>
    <cellStyle name="20% - Accent5 15" xfId="157" xr:uid="{F90FF0DD-5E6C-40E8-A2F4-1E258682217C}"/>
    <cellStyle name="20% - Accent5 16" xfId="158" xr:uid="{67D2559E-D873-4078-8E7C-1975080C3273}"/>
    <cellStyle name="20% - Accent5 2" xfId="159" xr:uid="{26321288-A0F4-4A02-8123-DAE6FAAC0292}"/>
    <cellStyle name="20% - Accent5 3" xfId="160" xr:uid="{AAFDD128-0E39-49AB-BD41-7E26C1919DD5}"/>
    <cellStyle name="20% - Accent5 4" xfId="161" xr:uid="{C47DED15-888A-433F-8D7E-EA61596FAABB}"/>
    <cellStyle name="20% - Accent5 5" xfId="162" xr:uid="{34AE384C-07FF-4EA8-BA02-9350EF689353}"/>
    <cellStyle name="20% - Accent5 6" xfId="163" xr:uid="{D629BDC8-9945-4A89-9FDE-AAF5115C60D6}"/>
    <cellStyle name="20% - Accent5 7" xfId="164" xr:uid="{A5AC67A5-5CCE-47B2-B4CD-E27133D82FD3}"/>
    <cellStyle name="20% - Accent5 8" xfId="165" xr:uid="{D28F1D60-3F3E-4393-8ED2-CAE4E0494178}"/>
    <cellStyle name="20% - Accent5 9" xfId="166" xr:uid="{9228DE04-3402-4513-A9ED-DA1D1FA675BA}"/>
    <cellStyle name="20% - Accent6 10" xfId="167" xr:uid="{222A9A66-088A-4F9F-B8FC-25730DC67E6C}"/>
    <cellStyle name="20% - Accent6 11" xfId="168" xr:uid="{55CAAE2D-B56D-44F6-A1CD-8D572B590E15}"/>
    <cellStyle name="20% - Accent6 12" xfId="169" xr:uid="{08220F96-E625-43A4-AE8C-F11DFC18239A}"/>
    <cellStyle name="20% - Accent6 13" xfId="170" xr:uid="{84712F7A-D4A5-4F49-B6D3-DF08FFACBB19}"/>
    <cellStyle name="20% - Accent6 14" xfId="171" xr:uid="{D8DC3813-27B9-4125-8D6A-BB8E4619DCE4}"/>
    <cellStyle name="20% - Accent6 15" xfId="172" xr:uid="{0C2C78C0-10AE-4683-AA6B-88D631A45102}"/>
    <cellStyle name="20% - Accent6 16" xfId="173" xr:uid="{48DBC748-0B5C-4398-892B-EFA4A8002868}"/>
    <cellStyle name="20% - Accent6 2" xfId="174" xr:uid="{5BCE376C-22A7-4CEB-8C38-7A44EB5FBF3C}"/>
    <cellStyle name="20% - Accent6 3" xfId="175" xr:uid="{CCB30428-E693-410C-B2FD-40FB5D6B34C7}"/>
    <cellStyle name="20% - Accent6 4" xfId="176" xr:uid="{1CDAF0C7-1EFE-4E0D-9261-1A5106EF2BD8}"/>
    <cellStyle name="20% - Accent6 5" xfId="177" xr:uid="{2298B67F-B2A4-4287-AAFE-531EB9EBEB5E}"/>
    <cellStyle name="20% - Accent6 6" xfId="178" xr:uid="{DC82A7E9-8ED5-49AE-844D-8EBDCFCBCC1C}"/>
    <cellStyle name="20% - Accent6 7" xfId="179" xr:uid="{BDE58044-B4EB-4E16-912A-27C7ED4CE85A}"/>
    <cellStyle name="20% - Accent6 8" xfId="180" xr:uid="{4FA3A2E9-3515-4A03-9486-494B9CFA4BE4}"/>
    <cellStyle name="20% - Accent6 9" xfId="181" xr:uid="{7B4A845D-7D34-4A26-AE57-96BC5F41C140}"/>
    <cellStyle name="20% - Akzent1" xfId="182" xr:uid="{A0C8F18B-59E6-4B35-B97B-C1BAE47AACEF}"/>
    <cellStyle name="20% - Akzent1 2" xfId="183" xr:uid="{D614BA03-083B-4A8A-A698-7F638FE70650}"/>
    <cellStyle name="20% - Akzent2" xfId="184" xr:uid="{52005FB3-9642-47B1-8A00-2535F8B2C4DC}"/>
    <cellStyle name="20% - Akzent2 2" xfId="185" xr:uid="{FA5841D0-4D86-4177-971D-99B281FC7B6D}"/>
    <cellStyle name="20% - Akzent3" xfId="186" xr:uid="{9FCD7E9B-EE5B-4192-A1E7-EE34E9D2D340}"/>
    <cellStyle name="20% - Akzent3 2" xfId="187" xr:uid="{1397E9E7-C5A4-43CC-A0AF-572B169CD2E0}"/>
    <cellStyle name="20% - Akzent4" xfId="188" xr:uid="{F89CF800-7C82-45CA-B9F0-038E1F017EBD}"/>
    <cellStyle name="20% - Akzent4 2" xfId="189" xr:uid="{579894AB-2657-43DB-94BA-3EFEACD40163}"/>
    <cellStyle name="20% - Akzent5" xfId="190" xr:uid="{5BEDFB3F-7401-4A1F-A466-FE92807A79CA}"/>
    <cellStyle name="20% - Akzent5 2" xfId="191" xr:uid="{18D6D530-67EA-4863-9515-4F70B4CCBFD5}"/>
    <cellStyle name="20% - Akzent6" xfId="192" xr:uid="{7ABE7681-B40C-46E7-8252-8CDF05A2CFBF}"/>
    <cellStyle name="20% - Akzent6 2" xfId="193" xr:uid="{96B8C8AC-E034-4E9A-A8C5-0EAA3631570E}"/>
    <cellStyle name="20% - Isticanje1 2" xfId="194" xr:uid="{D3334E33-82C0-4E19-9773-A09ED3EFDDA3}"/>
    <cellStyle name="20% - Isticanje1 2 2" xfId="195" xr:uid="{6A53395B-043E-46FB-82DD-8ECE70E69802}"/>
    <cellStyle name="20% - Isticanje1 2 3" xfId="196" xr:uid="{6E6AC3F8-22F1-456E-897B-8033304124E1}"/>
    <cellStyle name="20% - Isticanje1 3" xfId="197" xr:uid="{C51A6C7E-53F2-4693-840B-A5E57ABE591A}"/>
    <cellStyle name="20% - Isticanje1 4" xfId="198" xr:uid="{E389984D-3124-4817-93BE-65A1A97D84CF}"/>
    <cellStyle name="20% - Isticanje1 5" xfId="199" xr:uid="{7E48775C-3375-4B7C-A003-C20D0B4E9FEA}"/>
    <cellStyle name="20% - Isticanje1 6" xfId="200" xr:uid="{42689723-F3B4-43C0-A606-A62463513AB7}"/>
    <cellStyle name="20% - Isticanje2 2" xfId="201" xr:uid="{9DD30311-637F-4CB9-82A3-CABC997BE072}"/>
    <cellStyle name="20% - Isticanje2 2 2" xfId="202" xr:uid="{98F21A3D-697B-40D2-B054-C471C42C8559}"/>
    <cellStyle name="20% - Isticanje2 2 3" xfId="203" xr:uid="{29C70669-7599-48BC-8614-7220C0132931}"/>
    <cellStyle name="20% - Isticanje2 3" xfId="204" xr:uid="{70E90432-592F-4ACC-AD12-9913E2ABCFEC}"/>
    <cellStyle name="20% - Isticanje2 4" xfId="205" xr:uid="{A5A9049E-8D24-441D-8391-1F25056D9F62}"/>
    <cellStyle name="20% - Isticanje2 5" xfId="206" xr:uid="{7B65D25C-59D3-421D-B65E-E17D626A46AD}"/>
    <cellStyle name="20% - Isticanje2 6" xfId="207" xr:uid="{3D4E4DE9-2D66-44A2-ABA7-E2E59CEF5A27}"/>
    <cellStyle name="20% - Isticanje3 2" xfId="208" xr:uid="{BA878F16-EDDA-4646-ACA6-06DF44C17518}"/>
    <cellStyle name="20% - Isticanje3 2 2" xfId="209" xr:uid="{ADFD8CE7-7115-46AC-A2B9-16D4B2CF6E5D}"/>
    <cellStyle name="20% - Isticanje3 2 3" xfId="210" xr:uid="{F933A687-AB5E-4B71-B56E-6FCDAB07D22F}"/>
    <cellStyle name="20% - Isticanje3 3" xfId="211" xr:uid="{99616865-4840-4643-B764-C032E1FEAD3B}"/>
    <cellStyle name="20% - Isticanje3 4" xfId="212" xr:uid="{473972FC-107C-4CBB-9D49-86FC85981731}"/>
    <cellStyle name="20% - Isticanje3 5" xfId="213" xr:uid="{42ADA566-12EA-4BC1-A0A7-5E273080C97E}"/>
    <cellStyle name="20% - Isticanje3 6" xfId="214" xr:uid="{17601001-60ED-4072-A2FF-2EC7651E24A2}"/>
    <cellStyle name="20% - Isticanje4 2" xfId="215" xr:uid="{69E09A9E-F976-4FE4-A07E-4E044533EF08}"/>
    <cellStyle name="20% - Isticanje4 2 2" xfId="216" xr:uid="{DF091F3D-5BD9-453B-9CE0-C065BD3A0BA6}"/>
    <cellStyle name="20% - Isticanje4 2 3" xfId="217" xr:uid="{28E9EB3C-7661-435A-86A5-B853516037C0}"/>
    <cellStyle name="20% - Isticanje4 3" xfId="218" xr:uid="{416A1F8F-E4F6-4C24-96DB-23C11FCAEDE3}"/>
    <cellStyle name="20% - Isticanje4 4" xfId="219" xr:uid="{F2371424-DC2A-41F5-93CD-BA425BA22D83}"/>
    <cellStyle name="20% - Isticanje4 5" xfId="220" xr:uid="{FFAFFAC8-1195-4FB0-9D69-9CE1202A862E}"/>
    <cellStyle name="20% - Isticanje4 6" xfId="221" xr:uid="{EF9FC4EE-6D3A-49F5-8CAD-CE873C545DFE}"/>
    <cellStyle name="20% - Isticanje5 2" xfId="222" xr:uid="{3ECDEA79-C787-41EA-98B3-D0C6F6DEF3A0}"/>
    <cellStyle name="20% - Isticanje5 2 2" xfId="223" xr:uid="{1F6D858D-0C14-41DB-84A7-18F744DA4116}"/>
    <cellStyle name="20% - Isticanje5 3" xfId="224" xr:uid="{0AFC035A-B1D9-4834-ABA3-3734E9240B0B}"/>
    <cellStyle name="20% - Isticanje5 4" xfId="225" xr:uid="{B9C29F81-02D2-4C7F-B21F-904B382F1623}"/>
    <cellStyle name="20% - Isticanje5 5" xfId="226" xr:uid="{08452B7B-BB6B-4305-B18F-2CBAA409C478}"/>
    <cellStyle name="20% - Isticanje5 6" xfId="227" xr:uid="{EA1CAC4D-3C48-466C-AEAB-F6F7B1A19357}"/>
    <cellStyle name="20% - Isticanje6 2" xfId="228" xr:uid="{5357B2F2-D13D-4BCC-9A28-88647A4CAEB1}"/>
    <cellStyle name="20% - Isticanje6 2 2" xfId="229" xr:uid="{03ECDCD6-D67C-4949-8DC3-9ECB16BEFF72}"/>
    <cellStyle name="20% - Isticanje6 2 3" xfId="230" xr:uid="{14C1AEBA-8701-45B5-A6E9-098D57027476}"/>
    <cellStyle name="20% - Isticanje6 3" xfId="231" xr:uid="{974BD8F7-129B-4F27-9C0D-F728E14B668C}"/>
    <cellStyle name="20% - Isticanje6 4" xfId="232" xr:uid="{CFAEA8FB-80C3-4412-B849-AA7BBF029E0A}"/>
    <cellStyle name="20% - Isticanje6 5" xfId="233" xr:uid="{78D658B5-80BB-4BFC-B57C-13BE0A518C55}"/>
    <cellStyle name="20% - Isticanje6 6" xfId="234" xr:uid="{DF05D8F5-3C9B-4DF4-94F9-50479D730993}"/>
    <cellStyle name="40 % - Accent1" xfId="241" xr:uid="{83213519-99BA-4544-A0ED-0E8B174068CE}"/>
    <cellStyle name="40 % - Accent2" xfId="242" xr:uid="{2962CEBB-8445-4111-8CD2-83D261A6B072}"/>
    <cellStyle name="40 % - Accent3" xfId="243" xr:uid="{BA9A3749-9536-4500-BB6E-E303B9497A50}"/>
    <cellStyle name="40 % - Accent4" xfId="244" xr:uid="{DBE43EB3-9B18-4DC3-B419-1DC70BD3C660}"/>
    <cellStyle name="40 % - Accent5" xfId="245" xr:uid="{7888069A-BF21-4E29-A520-87C839ADDF23}"/>
    <cellStyle name="40 % - Accent6" xfId="246" xr:uid="{AB04B0B0-FD31-4C2D-A3EA-E6F54103D99F}"/>
    <cellStyle name="40 % – Poudarek1" xfId="235" xr:uid="{BB531032-E12B-4BA6-B305-CAA71D299B8F}"/>
    <cellStyle name="40 % – Poudarek2" xfId="236" xr:uid="{448112BD-D32F-41D5-B666-2542B00E6CC1}"/>
    <cellStyle name="40 % – Poudarek3" xfId="237" xr:uid="{84578E5F-FA89-4E89-923E-C80D562F593A}"/>
    <cellStyle name="40 % – Poudarek4" xfId="238" xr:uid="{B24A5E4C-5AE3-4F70-A748-830B59FA8A99}"/>
    <cellStyle name="40 % – Poudarek5" xfId="239" xr:uid="{0AB3C7DD-E30C-468E-A857-51E01495BA0E}"/>
    <cellStyle name="40 % – Poudarek6" xfId="240" xr:uid="{BB81D6C4-4579-41F9-937F-6D9BE6446FAD}"/>
    <cellStyle name="40% - Accent1 10" xfId="247" xr:uid="{DC3BD5B4-6560-40EE-9D0E-02D719165A76}"/>
    <cellStyle name="40% - Accent1 11" xfId="248" xr:uid="{D4339255-83E4-4A81-A3CF-29AB6280F239}"/>
    <cellStyle name="40% - Accent1 12" xfId="249" xr:uid="{BB7A7C21-0EDA-45BE-ACEF-28273B7DA333}"/>
    <cellStyle name="40% - Accent1 13" xfId="250" xr:uid="{697E111D-A995-442A-B6F9-9E72DC0214EF}"/>
    <cellStyle name="40% - Accent1 14" xfId="251" xr:uid="{79D6DC59-D7CB-4534-9D35-E25569892F69}"/>
    <cellStyle name="40% - Accent1 15" xfId="252" xr:uid="{18A8F6CF-606D-4A53-BB16-5E51EACBC87B}"/>
    <cellStyle name="40% - Accent1 16" xfId="253" xr:uid="{9D2F3D3B-C98B-4D5D-B6D3-64A3B0C1AFCA}"/>
    <cellStyle name="40% - Accent1 2" xfId="254" xr:uid="{BE2B9BB7-02A1-43BA-B636-258C78E166F4}"/>
    <cellStyle name="40% - Accent1 3" xfId="255" xr:uid="{C136F87F-72B5-48C3-A25E-0B9665208F39}"/>
    <cellStyle name="40% - Accent1 4" xfId="256" xr:uid="{93139025-1089-4436-A698-0071ED357BBD}"/>
    <cellStyle name="40% - Accent1 5" xfId="257" xr:uid="{2DF8CE6A-FB02-4174-95F4-F039B9FA74EE}"/>
    <cellStyle name="40% - Accent1 6" xfId="258" xr:uid="{B0CB1087-01C2-43F6-93E4-E207B4CD6FB5}"/>
    <cellStyle name="40% - Accent1 7" xfId="259" xr:uid="{B0E10368-1F9C-4384-BE2A-D6D9DC945ACB}"/>
    <cellStyle name="40% - Accent1 8" xfId="260" xr:uid="{5C9B730D-5B46-4485-B13E-0855112C7651}"/>
    <cellStyle name="40% - Accent1 9" xfId="261" xr:uid="{6B48D6B1-9807-4618-8D69-3798E4232B18}"/>
    <cellStyle name="40% - Accent2 10" xfId="262" xr:uid="{1DFE0BA4-E014-48C7-86E1-EE86ACC1CD1C}"/>
    <cellStyle name="40% - Accent2 11" xfId="263" xr:uid="{B487A5B3-2A82-45A1-9E39-9CF017B3ABFF}"/>
    <cellStyle name="40% - Accent2 12" xfId="264" xr:uid="{535EA886-9196-4574-8678-81C04DB34154}"/>
    <cellStyle name="40% - Accent2 13" xfId="265" xr:uid="{CBB1E214-62DE-4B01-81C2-AE3B8E473DBE}"/>
    <cellStyle name="40% - Accent2 14" xfId="266" xr:uid="{04E4832E-1BDC-46AD-ABAE-07A976279E7C}"/>
    <cellStyle name="40% - Accent2 15" xfId="267" xr:uid="{0F396701-909E-46B6-BB09-F64929AEB5F2}"/>
    <cellStyle name="40% - Accent2 16" xfId="268" xr:uid="{64D5DC3D-E4B5-45CC-9C4A-C52FED89B176}"/>
    <cellStyle name="40% - Accent2 2" xfId="269" xr:uid="{8BC788A9-FB1D-44B2-B292-CC10F95C150D}"/>
    <cellStyle name="40% - Accent2 3" xfId="270" xr:uid="{FAE82CB2-79C5-487B-936F-B17338C3B900}"/>
    <cellStyle name="40% - Accent2 4" xfId="271" xr:uid="{936485A8-C4DB-4D44-8382-036767C937E8}"/>
    <cellStyle name="40% - Accent2 5" xfId="272" xr:uid="{C01A4687-3AFE-4175-9319-D79C5D6F0CEE}"/>
    <cellStyle name="40% - Accent2 6" xfId="273" xr:uid="{50A1B21F-FEE2-413B-A458-13B836998921}"/>
    <cellStyle name="40% - Accent2 7" xfId="274" xr:uid="{50F7C2A3-33EA-4C21-B871-66065C2A426B}"/>
    <cellStyle name="40% - Accent2 8" xfId="275" xr:uid="{5A17DB02-10EF-42D8-8D99-B606E5660602}"/>
    <cellStyle name="40% - Accent2 9" xfId="276" xr:uid="{3EB0D5C7-D93A-47CA-B07C-F873C1C43172}"/>
    <cellStyle name="40% - Accent3 10" xfId="277" xr:uid="{D879378F-7BF8-4D6F-BF7E-2111FA647FB7}"/>
    <cellStyle name="40% - Accent3 11" xfId="278" xr:uid="{4F490D3F-D50A-4580-975A-2B84BE4B6100}"/>
    <cellStyle name="40% - Accent3 12" xfId="279" xr:uid="{20971846-91BB-4921-A8B5-2CE845280177}"/>
    <cellStyle name="40% - Accent3 13" xfId="280" xr:uid="{BB991A7F-C43F-44BC-9CE9-D9E26FF03656}"/>
    <cellStyle name="40% - Accent3 14" xfId="281" xr:uid="{9AC3D427-E351-4A19-83C7-6C75E9EDD7FB}"/>
    <cellStyle name="40% - Accent3 15" xfId="282" xr:uid="{096F8523-4A89-4695-A598-90ADE588D9AC}"/>
    <cellStyle name="40% - Accent3 16" xfId="283" xr:uid="{AEDAD34A-D1B0-4188-8D00-E89FC933741E}"/>
    <cellStyle name="40% - Accent3 2" xfId="284" xr:uid="{BA434C71-E140-4C34-A9F0-B6DCF20F9563}"/>
    <cellStyle name="40% - Accent3 3" xfId="285" xr:uid="{101EB98C-8331-438E-A395-DFE79FD72CD6}"/>
    <cellStyle name="40% - Accent3 4" xfId="286" xr:uid="{7DE77102-D102-4D20-ADA8-A81DDC6416F1}"/>
    <cellStyle name="40% - Accent3 5" xfId="287" xr:uid="{8668E67D-C4AF-4CD9-B9D9-6132A6F3B335}"/>
    <cellStyle name="40% - Accent3 6" xfId="288" xr:uid="{026A9AF9-2FAF-4667-A838-BC1DC7171031}"/>
    <cellStyle name="40% - Accent3 7" xfId="289" xr:uid="{31EF57E4-652D-4910-B73B-604DFFB8D95C}"/>
    <cellStyle name="40% - Accent3 8" xfId="290" xr:uid="{B9D9ACB2-AE33-444F-BD02-20076397450A}"/>
    <cellStyle name="40% - Accent3 9" xfId="291" xr:uid="{647F1854-7D4F-40D4-AA69-FC105FE31A17}"/>
    <cellStyle name="40% - Accent4 10" xfId="292" xr:uid="{EBF9A8C9-0A17-4E66-AE82-33C9D191738E}"/>
    <cellStyle name="40% - Accent4 11" xfId="293" xr:uid="{95CB29A5-865F-4472-8A47-73BD895E63E9}"/>
    <cellStyle name="40% - Accent4 12" xfId="294" xr:uid="{01C6E454-8EF4-417C-9A90-09F3FD458C88}"/>
    <cellStyle name="40% - Accent4 13" xfId="295" xr:uid="{FB95DE26-B5E0-46B5-9DF1-80E99E058D38}"/>
    <cellStyle name="40% - Accent4 14" xfId="296" xr:uid="{3D2539C0-4839-40B2-8342-CE83042AE0A7}"/>
    <cellStyle name="40% - Accent4 15" xfId="297" xr:uid="{78CC9C9A-EDDB-4822-A350-2EF7FAF77DE0}"/>
    <cellStyle name="40% - Accent4 16" xfId="298" xr:uid="{5C5F6B58-69DF-4541-9E03-BC04A06D686E}"/>
    <cellStyle name="40% - Accent4 2" xfId="299" xr:uid="{8761A5CD-CE43-4978-A5C2-6152B81308DC}"/>
    <cellStyle name="40% - Accent4 3" xfId="300" xr:uid="{5CBF50C0-CC36-444A-9956-9434A4B470FA}"/>
    <cellStyle name="40% - Accent4 4" xfId="301" xr:uid="{0BC43E91-A754-4F85-A434-E0AC91A7D16E}"/>
    <cellStyle name="40% - Accent4 5" xfId="302" xr:uid="{4D05BEBC-FF04-48FF-9E7B-6A3AF7A499D8}"/>
    <cellStyle name="40% - Accent4 6" xfId="303" xr:uid="{87AF13F2-1E52-4E92-9A13-AA95437D0AC0}"/>
    <cellStyle name="40% - Accent4 7" xfId="304" xr:uid="{B9BE635E-2ADA-4FD4-B2FF-C98C37E4FA68}"/>
    <cellStyle name="40% - Accent4 8" xfId="305" xr:uid="{9ECB6552-75A6-4262-A7B1-BFEA86AE354B}"/>
    <cellStyle name="40% - Accent4 9" xfId="306" xr:uid="{E78C4908-04FE-44F5-BAD7-009EABA74BB0}"/>
    <cellStyle name="40% - Accent5 10" xfId="307" xr:uid="{DB7C7917-AF9C-408A-A8CC-ACFB9C007903}"/>
    <cellStyle name="40% - Accent5 11" xfId="308" xr:uid="{1F524189-44CA-4ACA-BD50-228ED4C5005C}"/>
    <cellStyle name="40% - Accent5 12" xfId="309" xr:uid="{EAD2F614-B112-4D55-AD3F-259844C421A9}"/>
    <cellStyle name="40% - Accent5 13" xfId="310" xr:uid="{37AACBE5-C575-4F93-95B8-DF09F4FDB182}"/>
    <cellStyle name="40% - Accent5 14" xfId="311" xr:uid="{AD52400E-49A2-4F96-B5D0-39E1DB0A6457}"/>
    <cellStyle name="40% - Accent5 15" xfId="312" xr:uid="{EB93B201-5E35-4E4B-9869-6558E408AA28}"/>
    <cellStyle name="40% - Accent5 16" xfId="313" xr:uid="{9A0E7B0E-C92C-4288-9407-F1CF96C86569}"/>
    <cellStyle name="40% - Accent5 2" xfId="314" xr:uid="{265BCA54-30D2-486F-8508-3B9144309590}"/>
    <cellStyle name="40% - Accent5 3" xfId="315" xr:uid="{F8693C4D-C98B-494B-B581-B12DA1DC4C5E}"/>
    <cellStyle name="40% - Accent5 4" xfId="316" xr:uid="{1B743AFB-6C8D-402B-A2E0-CAC405B5AC50}"/>
    <cellStyle name="40% - Accent5 5" xfId="317" xr:uid="{EE4A9C0C-1F16-49F1-8968-5D6E9EAF1DA6}"/>
    <cellStyle name="40% - Accent5 6" xfId="318" xr:uid="{470B0FC1-FFF2-433F-917C-FD5E7A5179E0}"/>
    <cellStyle name="40% - Accent5 7" xfId="319" xr:uid="{FD735ACA-1325-409A-BB6A-5D21388AC638}"/>
    <cellStyle name="40% - Accent5 8" xfId="320" xr:uid="{A6AC9D2B-52F3-4C03-AE41-A18BEFDA5CA5}"/>
    <cellStyle name="40% - Accent5 9" xfId="321" xr:uid="{0E19A379-37A8-438F-9FE6-D4B599F7B0E8}"/>
    <cellStyle name="40% - Accent6 10" xfId="322" xr:uid="{07DF2625-1141-4311-A7EF-D21416A36D70}"/>
    <cellStyle name="40% - Accent6 11" xfId="323" xr:uid="{80F907B2-64EC-4FB0-9295-34127193183E}"/>
    <cellStyle name="40% - Accent6 12" xfId="324" xr:uid="{C600C4C7-2662-4B32-B5F7-F536437C2EEE}"/>
    <cellStyle name="40% - Accent6 13" xfId="325" xr:uid="{1A4D7B43-05CD-4B78-AD0C-118BA03E6C94}"/>
    <cellStyle name="40% - Accent6 14" xfId="326" xr:uid="{5FEA5972-EE3B-417F-BC6E-DA72A8E774E2}"/>
    <cellStyle name="40% - Accent6 15" xfId="327" xr:uid="{109F0D46-45CF-4F79-90D4-65DAF2BC49FF}"/>
    <cellStyle name="40% - Accent6 16" xfId="328" xr:uid="{EC545752-90E4-4389-A1C3-0729D8D0BFFB}"/>
    <cellStyle name="40% - Accent6 2" xfId="329" xr:uid="{9667AB16-B753-4B91-854D-3FE00D823C78}"/>
    <cellStyle name="40% - Accent6 3" xfId="330" xr:uid="{91926DED-F8AC-4E2F-B228-C8187C6512BE}"/>
    <cellStyle name="40% - Accent6 4" xfId="331" xr:uid="{0A59EE14-F479-484C-843C-1DFB616FED10}"/>
    <cellStyle name="40% - Accent6 5" xfId="332" xr:uid="{1CD7BFE2-574A-4F14-8F2A-A28B747F391F}"/>
    <cellStyle name="40% - Accent6 6" xfId="333" xr:uid="{2D43AB90-D178-4704-BE6C-3168CBEDA729}"/>
    <cellStyle name="40% - Accent6 7" xfId="334" xr:uid="{FA4FB93D-D694-40D4-ABFD-0DE90F8FB42E}"/>
    <cellStyle name="40% - Accent6 8" xfId="335" xr:uid="{CE3F3DF3-2E44-40D1-A85B-7DFF4B66E66C}"/>
    <cellStyle name="40% - Accent6 9" xfId="336" xr:uid="{CB10B772-0236-4C3D-B19E-78795AD9DBDF}"/>
    <cellStyle name="40% - Akzent1" xfId="337" xr:uid="{B219918A-2BF5-40DA-8E1E-C1D49B24C9A9}"/>
    <cellStyle name="40% - Akzent1 2" xfId="338" xr:uid="{A08B509C-EF64-4194-9547-DA18CA120B60}"/>
    <cellStyle name="40% - Akzent2" xfId="339" xr:uid="{E1DDC73B-8E5F-42E1-BDA1-5734583CE82C}"/>
    <cellStyle name="40% - Akzent2 2" xfId="340" xr:uid="{712DBAB4-63D9-47AE-8152-C553AD6C655E}"/>
    <cellStyle name="40% - Akzent3" xfId="341" xr:uid="{FB1EF3DE-6953-4BC9-A7FF-0A854A038C8A}"/>
    <cellStyle name="40% - Akzent3 2" xfId="342" xr:uid="{25F30C8F-51E4-4EFD-AC3F-A1B771F87296}"/>
    <cellStyle name="40% - Akzent4" xfId="343" xr:uid="{B75A4666-6BD6-43AA-A437-3DB81BEA85AA}"/>
    <cellStyle name="40% - Akzent4 2" xfId="344" xr:uid="{53FEF889-E487-412D-9564-449359288D17}"/>
    <cellStyle name="40% - Akzent5" xfId="345" xr:uid="{6678CBB1-02F6-409C-ADCE-678E46DBD99F}"/>
    <cellStyle name="40% - Akzent5 2" xfId="346" xr:uid="{CBF65CEA-659E-48F0-B0E2-607D014173CB}"/>
    <cellStyle name="40% - Akzent6" xfId="347" xr:uid="{946ECEBF-D206-4054-82C1-E90DB9455B89}"/>
    <cellStyle name="40% - Akzent6 2" xfId="348" xr:uid="{0868C9A8-ECC1-484B-B642-E6ABA31CE086}"/>
    <cellStyle name="40% - Isticanje1 2" xfId="350" xr:uid="{1F7A7152-96B6-4998-9A28-A19E9BEA9CA6}"/>
    <cellStyle name="40% - Isticanje1 3" xfId="351" xr:uid="{CF92BB54-371A-4FA8-AC81-0E406D99155A}"/>
    <cellStyle name="40% - Isticanje1 4" xfId="352" xr:uid="{2265C98C-CBC1-4D77-A0E9-BED2E94FBCFF}"/>
    <cellStyle name="40% - Isticanje1 5" xfId="349" xr:uid="{7DF901BB-4356-49EC-9CCD-4ED30F52F27C}"/>
    <cellStyle name="40% - Isticanje2 2" xfId="353" xr:uid="{9295A40B-DD7B-43FE-91A6-395795ECB4C7}"/>
    <cellStyle name="40% - Isticanje2 2 2" xfId="354" xr:uid="{0EB0347D-D20F-41C2-B7D1-077979715B93}"/>
    <cellStyle name="40% - Isticanje2 3" xfId="355" xr:uid="{46FEE968-8152-463D-826A-634300B033D5}"/>
    <cellStyle name="40% - Isticanje2 4" xfId="356" xr:uid="{1038CDDC-DDB6-4EB7-A826-C21E024C8521}"/>
    <cellStyle name="40% - Isticanje2 5" xfId="357" xr:uid="{BE0AEDD4-5884-4BA3-B1DA-8346DD050AB9}"/>
    <cellStyle name="40% - Isticanje2 6" xfId="358" xr:uid="{2D8EA352-4F59-4FA4-AC65-2385B569F34A}"/>
    <cellStyle name="40% - Isticanje3 2" xfId="359" xr:uid="{5B8568F7-DD7E-4D48-9271-BFB22DC420D4}"/>
    <cellStyle name="40% - Isticanje3 2 2" xfId="360" xr:uid="{8E21DEA0-647B-4191-AF73-C09B67F0E4C5}"/>
    <cellStyle name="40% - Isticanje3 2 3" xfId="361" xr:uid="{BF87D9AA-6086-4E07-920E-CE7B0027655C}"/>
    <cellStyle name="40% - Isticanje3 3" xfId="362" xr:uid="{F598A8A6-DF86-4B43-A4D7-DA4B22B3A32E}"/>
    <cellStyle name="40% - Isticanje3 4" xfId="363" xr:uid="{A63BCEB3-18FD-4AFB-B921-922AAA79D749}"/>
    <cellStyle name="40% - Isticanje3 5" xfId="364" xr:uid="{A839EB5F-50CA-4EDB-86CD-FCE2171D26ED}"/>
    <cellStyle name="40% - Isticanje3 6" xfId="365" xr:uid="{2AC658E1-1DDC-47B1-BB7C-3D51C186B96B}"/>
    <cellStyle name="40% - Isticanje4 2" xfId="366" xr:uid="{98917969-B7CE-469C-9C54-B9F615FEB528}"/>
    <cellStyle name="40% - Isticanje4 2 2" xfId="367" xr:uid="{F65F2D70-D824-40FE-A772-D92AD8ADD398}"/>
    <cellStyle name="40% - Isticanje4 2 3" xfId="368" xr:uid="{E7F09122-E02B-4934-8145-DC5E8CC5BE1A}"/>
    <cellStyle name="40% - Isticanje4 3" xfId="369" xr:uid="{3A1C64C1-C79B-448F-A136-F4BA31E89AD1}"/>
    <cellStyle name="40% - Isticanje4 4" xfId="370" xr:uid="{5E19C52F-A279-40E0-A22B-573EC67EB2E7}"/>
    <cellStyle name="40% - Isticanje4 5" xfId="371" xr:uid="{434EE726-570E-4917-846D-225D7CDF408C}"/>
    <cellStyle name="40% - Isticanje4 6" xfId="372" xr:uid="{00C67B26-CC13-426E-BCDF-B4E327F8E603}"/>
    <cellStyle name="40% - Isticanje5 2" xfId="373" xr:uid="{389FBBE8-C6DD-46FD-9408-EBAA6E85D389}"/>
    <cellStyle name="40% - Isticanje5 2 2" xfId="374" xr:uid="{18EEED26-7F29-4C12-970A-7DBE9F11AF33}"/>
    <cellStyle name="40% - Isticanje5 2 3" xfId="375" xr:uid="{31ADC453-FBCF-4C13-891D-367E92B964F6}"/>
    <cellStyle name="40% - Isticanje5 3" xfId="376" xr:uid="{4223654B-F9B0-4B83-B669-CE1225257172}"/>
    <cellStyle name="40% - Isticanje5 4" xfId="377" xr:uid="{ADE2148E-9884-4B17-9868-F1705D66C5E2}"/>
    <cellStyle name="40% - Isticanje5 5" xfId="378" xr:uid="{FDE6C1AE-0871-4407-A1BE-45060BABFCA9}"/>
    <cellStyle name="40% - Isticanje5 6" xfId="379" xr:uid="{22A37F2A-7EF2-4FF2-94AA-287C59C7F829}"/>
    <cellStyle name="40% - Isticanje5 7" xfId="380" xr:uid="{F6DDD8C4-787F-4249-9DA7-62B66BEA2499}"/>
    <cellStyle name="40% - Isticanje6 2" xfId="381" xr:uid="{7C2B1FC7-D80B-46ED-A0E6-94AB50A2804F}"/>
    <cellStyle name="40% - Isticanje6 2 2" xfId="382" xr:uid="{C47F2A39-CBB9-4AC5-8CED-6089B51969D2}"/>
    <cellStyle name="40% - Isticanje6 2 3" xfId="383" xr:uid="{FBD0F360-9A5F-45CA-B357-D6A784BE6DC0}"/>
    <cellStyle name="40% - Isticanje6 3" xfId="384" xr:uid="{48FCB0A3-2E3A-4E27-858F-F257E19954A5}"/>
    <cellStyle name="40% - Isticanje6 4" xfId="385" xr:uid="{F04C7958-1C26-4C68-93E2-25E62A78893F}"/>
    <cellStyle name="40% - Isticanje6 5" xfId="386" xr:uid="{6F79939E-4347-4DA8-A3DC-671379B15F01}"/>
    <cellStyle name="40% - Isticanje6 6" xfId="387" xr:uid="{DD0AA441-3416-4610-AB18-D87D96A695F6}"/>
    <cellStyle name="40% - Naglasak1 2" xfId="388" xr:uid="{F17A5C2E-D870-4109-9330-7B3C7E42FFF2}"/>
    <cellStyle name="40% - Naglasak1 2 2" xfId="389" xr:uid="{877D250F-114C-4205-90E4-684BC668D879}"/>
    <cellStyle name="40% - Naglasak1 3" xfId="390" xr:uid="{475A7DBE-F40D-4199-8785-ABD492DE6C21}"/>
    <cellStyle name="40% - Naglasak1 4" xfId="391" xr:uid="{27A0BD74-9388-458F-8689-5830B210AE38}"/>
    <cellStyle name="40% - Naglasak1 5" xfId="392" xr:uid="{80F31450-3974-489E-86AA-05122EB1A18A}"/>
    <cellStyle name="60 % - Accent1" xfId="399" xr:uid="{12349BC3-9916-4878-A501-AAF60F278702}"/>
    <cellStyle name="60 % - Accent2" xfId="400" xr:uid="{0E851EFC-57E8-4BB3-B947-07314F2AA264}"/>
    <cellStyle name="60 % - Accent3" xfId="401" xr:uid="{BAFC1C1B-9C23-4143-BF9E-7DDCA6EC8352}"/>
    <cellStyle name="60 % - Accent4" xfId="402" xr:uid="{2C0CD7DB-9E85-4F15-839F-7D4A1E0FD5FD}"/>
    <cellStyle name="60 % - Accent5" xfId="403" xr:uid="{A86DDBEA-0D7B-475E-B118-53A6C9872F33}"/>
    <cellStyle name="60 % - Accent6" xfId="404" xr:uid="{2E9B72DB-09C0-48FD-8B67-83C796C41524}"/>
    <cellStyle name="60 % – Poudarek1" xfId="393" xr:uid="{681FF3B7-4D01-48A6-9D30-CD11870A009F}"/>
    <cellStyle name="60 % – Poudarek2" xfId="394" xr:uid="{30606D66-05F0-4A88-8DFE-580625F77F7A}"/>
    <cellStyle name="60 % – Poudarek3" xfId="395" xr:uid="{7B38AEBD-4C50-42F6-816F-F2CE98664238}"/>
    <cellStyle name="60 % – Poudarek4" xfId="396" xr:uid="{4D60AD8B-A431-49DE-9533-475AFCEB3C6C}"/>
    <cellStyle name="60 % – Poudarek5" xfId="397" xr:uid="{2D088F6D-D150-4D05-B619-C2015600DF90}"/>
    <cellStyle name="60 % – Poudarek6" xfId="398" xr:uid="{3463848F-6495-4914-B475-FC93B7FFE1D1}"/>
    <cellStyle name="60% - Accent1 10" xfId="405" xr:uid="{4F5584A2-C0BE-4376-A75F-2C4DA1D57826}"/>
    <cellStyle name="60% - Accent1 11" xfId="406" xr:uid="{CDE2FBF0-8358-4ACD-AE5F-B166BC90F14F}"/>
    <cellStyle name="60% - Accent1 12" xfId="407" xr:uid="{F6D62A77-7CF9-406A-A699-62A9D3C610D6}"/>
    <cellStyle name="60% - Accent1 13" xfId="408" xr:uid="{DAB5EC1A-8EAB-42B7-84CA-8E2320413C3B}"/>
    <cellStyle name="60% - Accent1 14" xfId="409" xr:uid="{B776A0F4-63D1-4BF5-8F01-86B930600521}"/>
    <cellStyle name="60% - Accent1 2" xfId="410" xr:uid="{ED98F087-7FE5-415A-A23B-32E8B6167176}"/>
    <cellStyle name="60% - Accent1 3" xfId="411" xr:uid="{6ED32275-696C-45DC-B421-1F92941FB2EB}"/>
    <cellStyle name="60% - Accent1 4" xfId="412" xr:uid="{BE3F78C5-D578-41C6-B13E-D8DD8BB310A7}"/>
    <cellStyle name="60% - Accent1 5" xfId="413" xr:uid="{890E0B01-17D7-43E7-B2D9-1E446C59E794}"/>
    <cellStyle name="60% - Accent1 6" xfId="414" xr:uid="{34677F59-DF99-4349-915A-0DEAE87B4E42}"/>
    <cellStyle name="60% - Accent1 7" xfId="415" xr:uid="{9432F0E1-F519-4A6A-8D7C-225F9582A7D1}"/>
    <cellStyle name="60% - Accent1 8" xfId="416" xr:uid="{65E444BC-4D24-4B5E-81EF-1C2380A62683}"/>
    <cellStyle name="60% - Accent1 9" xfId="417" xr:uid="{AC653E97-9EB4-4FB8-9153-47FFB6F1B316}"/>
    <cellStyle name="60% - Accent2 10" xfId="418" xr:uid="{C2B0F081-ABB1-428B-9D3D-9C2CCCA1E89A}"/>
    <cellStyle name="60% - Accent2 11" xfId="419" xr:uid="{CDC79487-C55D-4928-A00B-A30DECA0B4C7}"/>
    <cellStyle name="60% - Accent2 12" xfId="420" xr:uid="{3F9617D8-9546-4AB8-9859-3E0FB98251F7}"/>
    <cellStyle name="60% - Accent2 13" xfId="421" xr:uid="{2B692560-11EA-4E18-AAD4-E50D38618411}"/>
    <cellStyle name="60% - Accent2 14" xfId="422" xr:uid="{714BA9E1-F742-49E0-BB3F-6B5E2126ACE2}"/>
    <cellStyle name="60% - Accent2 2" xfId="423" xr:uid="{3331B2E1-26B2-4005-A5EB-D344B25679B7}"/>
    <cellStyle name="60% - Accent2 3" xfId="424" xr:uid="{A34FFE6A-DB44-4FB1-91BA-58C960745AF2}"/>
    <cellStyle name="60% - Accent2 4" xfId="425" xr:uid="{C9A43343-25F5-495A-A211-A30039DEAD0F}"/>
    <cellStyle name="60% - Accent2 5" xfId="426" xr:uid="{1697CB19-92F8-4A64-BBBF-F84D31B802C8}"/>
    <cellStyle name="60% - Accent2 6" xfId="427" xr:uid="{F85B294E-B992-48E7-9B55-2097EF6C25D1}"/>
    <cellStyle name="60% - Accent2 7" xfId="428" xr:uid="{7AEC1CF9-E527-4353-A008-8DBB7705EDD7}"/>
    <cellStyle name="60% - Accent2 8" xfId="429" xr:uid="{F8C41854-68F0-47DA-B6A9-EEFA7D117644}"/>
    <cellStyle name="60% - Accent2 9" xfId="430" xr:uid="{835FC8EE-0F4A-4D3E-9AD9-DCDC91A5A362}"/>
    <cellStyle name="60% - Accent3 10" xfId="431" xr:uid="{4235A057-FAE9-433F-B18F-A547BD1A006B}"/>
    <cellStyle name="60% - Accent3 11" xfId="432" xr:uid="{7F559BF0-3EE2-41FB-B7DE-576D8B928CAA}"/>
    <cellStyle name="60% - Accent3 12" xfId="433" xr:uid="{B533CAD1-C937-4174-98D8-E19CECF72BB8}"/>
    <cellStyle name="60% - Accent3 13" xfId="434" xr:uid="{0DE2EBA9-F981-4853-A520-E93E61277E3F}"/>
    <cellStyle name="60% - Accent3 14" xfId="435" xr:uid="{2BE11F74-25CF-43AE-A225-E66FCB2DBF58}"/>
    <cellStyle name="60% - Accent3 2" xfId="436" xr:uid="{8DA7985C-0596-42CF-9E06-FF3947CE359A}"/>
    <cellStyle name="60% - Accent3 3" xfId="437" xr:uid="{ABF12F68-064D-40DD-98F1-7EB2AA8978E2}"/>
    <cellStyle name="60% - Accent3 4" xfId="438" xr:uid="{6F3F7794-A102-4D5F-A6C0-D5F29BE52A6E}"/>
    <cellStyle name="60% - Accent3 5" xfId="439" xr:uid="{2A81682C-F0AB-4EC3-8556-C4A23779C5C0}"/>
    <cellStyle name="60% - Accent3 6" xfId="440" xr:uid="{7A515E1A-316B-4D07-834F-128C79C6A5A9}"/>
    <cellStyle name="60% - Accent3 7" xfId="441" xr:uid="{1506F2A5-2D73-4A15-BE21-8117CFC7AEDC}"/>
    <cellStyle name="60% - Accent3 8" xfId="442" xr:uid="{00D14CA7-54FC-41E0-8D52-BFF2E331BB72}"/>
    <cellStyle name="60% - Accent3 9" xfId="443" xr:uid="{1D3A74CE-113B-4804-9D4A-9AC9EB58D794}"/>
    <cellStyle name="60% - Accent4 10" xfId="444" xr:uid="{648D3AD0-4A87-4139-AD65-0A783F2B174C}"/>
    <cellStyle name="60% - Accent4 11" xfId="445" xr:uid="{54AED99A-CE05-45E9-8103-A140948C627F}"/>
    <cellStyle name="60% - Accent4 12" xfId="446" xr:uid="{CDBC514D-4015-4986-ABF3-9970D6EAF2BA}"/>
    <cellStyle name="60% - Accent4 13" xfId="447" xr:uid="{3C566DA9-3FA4-4BA1-93BA-0FAFAE44A624}"/>
    <cellStyle name="60% - Accent4 14" xfId="448" xr:uid="{6439B8AB-EC81-4DED-8BEE-1F0BA8183CF0}"/>
    <cellStyle name="60% - Accent4 2" xfId="449" xr:uid="{72A59BBF-4B3B-4B35-A731-0883859B5465}"/>
    <cellStyle name="60% - Accent4 3" xfId="450" xr:uid="{D796FB53-8AEC-4516-9C63-F32867490FA4}"/>
    <cellStyle name="60% - Accent4 4" xfId="451" xr:uid="{35F803BF-EBD4-4BA9-88B0-BDF21944833C}"/>
    <cellStyle name="60% - Accent4 5" xfId="452" xr:uid="{B64342BA-D2E2-4B0B-8348-5D2FFB5EBE4D}"/>
    <cellStyle name="60% - Accent4 6" xfId="453" xr:uid="{3556DC2E-7DB9-4641-B297-3E8B8F3FB596}"/>
    <cellStyle name="60% - Accent4 7" xfId="454" xr:uid="{17399AF8-8B49-4EAF-9F02-72034BAB3C1B}"/>
    <cellStyle name="60% - Accent4 8" xfId="455" xr:uid="{0B459AAD-3397-4383-8DF0-58B3C36590AC}"/>
    <cellStyle name="60% - Accent4 9" xfId="456" xr:uid="{DD35DDDC-11BE-413C-AA4F-529EB3D77637}"/>
    <cellStyle name="60% - Accent5 10" xfId="457" xr:uid="{174EC233-0167-4737-8E69-4EECD6488FD8}"/>
    <cellStyle name="60% - Accent5 11" xfId="458" xr:uid="{BC67BBDE-0312-46CF-9CDC-2C7F396053CB}"/>
    <cellStyle name="60% - Accent5 12" xfId="459" xr:uid="{A3A2D7F8-D1DD-4FC4-9E5E-7BE4AE013836}"/>
    <cellStyle name="60% - Accent5 13" xfId="460" xr:uid="{4243B1F4-5558-4066-9609-CF02023CB948}"/>
    <cellStyle name="60% - Accent5 14" xfId="461" xr:uid="{5BBA872C-324D-4439-ABB7-25607E903255}"/>
    <cellStyle name="60% - Accent5 2" xfId="462" xr:uid="{FF42CBD3-DD4E-4189-82F4-93F0502EAC31}"/>
    <cellStyle name="60% - Accent5 3" xfId="463" xr:uid="{3FFB445F-39EE-435B-AFF9-5B324B2B2E27}"/>
    <cellStyle name="60% - Accent5 4" xfId="464" xr:uid="{AA7F0069-A68D-45EA-950D-E1744412238E}"/>
    <cellStyle name="60% - Accent5 5" xfId="465" xr:uid="{33B59C07-1391-4F22-AD9D-4A91BF7644FF}"/>
    <cellStyle name="60% - Accent5 6" xfId="466" xr:uid="{2121CDA1-5DD8-41A9-8FE4-41AA58ACE5AD}"/>
    <cellStyle name="60% - Accent5 7" xfId="467" xr:uid="{E856828B-83A9-4BE9-ADA2-B78E2BF856AB}"/>
    <cellStyle name="60% - Accent5 8" xfId="468" xr:uid="{4C43BDD4-1405-4542-8007-2F11FE648B7F}"/>
    <cellStyle name="60% - Accent5 9" xfId="469" xr:uid="{B0AECB25-425D-4750-B43C-BB78AAA518BB}"/>
    <cellStyle name="60% - Accent6 10" xfId="470" xr:uid="{7522DFA4-8CD1-4F53-A4B2-C47212323C3D}"/>
    <cellStyle name="60% - Accent6 11" xfId="471" xr:uid="{B7EED169-38DF-4DCE-85CC-8E17E4F534E2}"/>
    <cellStyle name="60% - Accent6 12" xfId="472" xr:uid="{49F3D23C-F4EC-4E07-9D4F-78F23F6FED8D}"/>
    <cellStyle name="60% - Accent6 13" xfId="473" xr:uid="{7914CCFA-46E3-4A3F-B848-4C0F5737B39D}"/>
    <cellStyle name="60% - Accent6 14" xfId="474" xr:uid="{DC667882-67E7-41FE-9E7A-A2C7C876A9EB}"/>
    <cellStyle name="60% - Accent6 2" xfId="475" xr:uid="{1495F3E1-3274-4C00-B7ED-93D0BF585C54}"/>
    <cellStyle name="60% - Accent6 3" xfId="476" xr:uid="{FD41187E-CE15-42F0-B4FD-946E6791EA3F}"/>
    <cellStyle name="60% - Accent6 4" xfId="477" xr:uid="{2BC0302E-C4A1-4FE3-9669-7C5D7BDF4838}"/>
    <cellStyle name="60% - Accent6 5" xfId="478" xr:uid="{C3457EF1-4B28-4C4A-B963-B3E21387ED17}"/>
    <cellStyle name="60% - Accent6 6" xfId="479" xr:uid="{407B20E6-2F87-42E1-BF86-F84F1811418C}"/>
    <cellStyle name="60% - Accent6 7" xfId="480" xr:uid="{1AAF028B-B94D-44FF-BECF-14C565439F38}"/>
    <cellStyle name="60% - Accent6 8" xfId="481" xr:uid="{5808E697-C8DD-4416-A47F-1C94DA79DE67}"/>
    <cellStyle name="60% - Accent6 9" xfId="482" xr:uid="{AF33D42C-731C-4034-9316-17028E3B96C4}"/>
    <cellStyle name="60% - Akzent1" xfId="483" xr:uid="{F1B6ECFF-1DF6-49DD-AF8F-D6F5B5E6909B}"/>
    <cellStyle name="60% - Akzent1 2" xfId="484" xr:uid="{692C3251-53DB-49EA-A54D-6BD98E39C9B8}"/>
    <cellStyle name="60% - Akzent2" xfId="485" xr:uid="{5C64E28F-2A36-439C-A2C5-8F6728A91EBF}"/>
    <cellStyle name="60% - Akzent2 2" xfId="486" xr:uid="{0E45ADE3-1C78-48B2-A523-B2CD4CC9BD7C}"/>
    <cellStyle name="60% - Akzent3" xfId="487" xr:uid="{0EAA8903-54F3-4310-8D87-55F7A8B175D5}"/>
    <cellStyle name="60% - Akzent3 2" xfId="488" xr:uid="{4393FB84-94EE-4EA4-B2D8-5ACCC575A263}"/>
    <cellStyle name="60% - Akzent4" xfId="489" xr:uid="{7661EBB5-403E-446B-B5A8-D940C9EBC6C0}"/>
    <cellStyle name="60% - Akzent4 2" xfId="490" xr:uid="{904C3562-318E-40CB-B070-A3369FECD7C0}"/>
    <cellStyle name="60% - Akzent5" xfId="491" xr:uid="{ABCE514F-BB34-4C0B-92F9-D6A7B2C60D06}"/>
    <cellStyle name="60% - Akzent5 2" xfId="492" xr:uid="{0B89B9C6-6367-40A5-A9DF-458BB5DE4AF0}"/>
    <cellStyle name="60% - Akzent6" xfId="493" xr:uid="{6FD406FE-9317-4B12-A0FD-00DF099DC112}"/>
    <cellStyle name="60% - Akzent6 2" xfId="494" xr:uid="{1797123A-D92D-4EE8-8D48-28CE37F03D00}"/>
    <cellStyle name="60% - Isticanje1 2" xfId="495" xr:uid="{D1943F32-16B7-49F8-B37F-B200FADB7D2F}"/>
    <cellStyle name="60% - Isticanje1 3" xfId="496" xr:uid="{1E93042A-8116-4FC7-B3A9-1C91C710435A}"/>
    <cellStyle name="60% - Isticanje2 2" xfId="497" xr:uid="{557729A5-7B5E-4D60-9521-4870BE3F5519}"/>
    <cellStyle name="60% - Isticanje2 3" xfId="498" xr:uid="{4069E61F-7C90-4E6E-A4B5-78999BF80222}"/>
    <cellStyle name="60% - Isticanje3 2" xfId="499" xr:uid="{C72D72A8-A0BF-4A41-8907-81D499975E2E}"/>
    <cellStyle name="60% - Isticanje3 3" xfId="500" xr:uid="{1B6904B1-18E2-46C7-A174-88FF00696551}"/>
    <cellStyle name="60% - Isticanje4 2" xfId="501" xr:uid="{068F0D14-7864-4239-81D2-A1F72F9B12F1}"/>
    <cellStyle name="60% - Isticanje4 3" xfId="502" xr:uid="{C5B57714-2E9B-4A7B-B634-5591CAC84400}"/>
    <cellStyle name="60% - Isticanje5 2" xfId="503" xr:uid="{9F5E4406-D9A5-42A4-AB28-68FEFB8A535F}"/>
    <cellStyle name="60% - Isticanje5 3" xfId="504" xr:uid="{49EE71DD-C8AE-432F-8B32-6E56E687681A}"/>
    <cellStyle name="60% - Isticanje6 2" xfId="505" xr:uid="{46F12D8A-26D7-42EB-9F99-B5400819D3D7}"/>
    <cellStyle name="60% - Isticanje6 3" xfId="506" xr:uid="{81512895-AFA0-4024-8FEA-B64A2F11E23F}"/>
    <cellStyle name="A4 Small 210 x 297 mm" xfId="507" xr:uid="{11F8B654-033F-41AF-BC65-5AD1E262DB49}"/>
    <cellStyle name="A4 Small 210 x 297 mm 10" xfId="508" xr:uid="{F076C5ED-2DA8-4DB7-92BF-C47A1B4C45C1}"/>
    <cellStyle name="A4 Small 210 x 297 mm 10 2" xfId="509" xr:uid="{2F2020A9-483B-4E19-A1AD-1DA509D0D137}"/>
    <cellStyle name="A4 Small 210 x 297 mm 10 3" xfId="510" xr:uid="{AD4FCB6F-6B60-461D-B865-3A5FB209510A}"/>
    <cellStyle name="A4 Small 210 x 297 mm 10_BURE COMMERCE" xfId="511" xr:uid="{55142734-7A60-4D88-A019-2452572CD120}"/>
    <cellStyle name="A4 Small 210 x 297 mm 11" xfId="512" xr:uid="{6F5A585C-A3AC-4FDB-8F34-5E408FCD7D0A}"/>
    <cellStyle name="A4 Small 210 x 297 mm 11 2" xfId="513" xr:uid="{617BD270-5A6E-41B6-BCE9-96BE1162C086}"/>
    <cellStyle name="A4 Small 210 x 297 mm 11 3" xfId="514" xr:uid="{7E568735-C151-40EC-8A45-2BF3850A72A9}"/>
    <cellStyle name="A4 Small 210 x 297 mm 11_BURE COMMERCE" xfId="515" xr:uid="{D80D9285-6E43-4A90-94F3-E7FF7E960444}"/>
    <cellStyle name="A4 Small 210 x 297 mm 12" xfId="516" xr:uid="{20356D8A-04DF-42C6-AE0C-B979050FEFC5}"/>
    <cellStyle name="A4 Small 210 x 297 mm 12 2" xfId="517" xr:uid="{175992CE-527C-4B2A-A82A-27FA0310E251}"/>
    <cellStyle name="A4 Small 210 x 297 mm 12 3" xfId="518" xr:uid="{C47150E7-2C56-4A82-B625-5F9E6E51D24C}"/>
    <cellStyle name="A4 Small 210 x 297 mm 12_BURE COMMERCE" xfId="519" xr:uid="{41AAFB7F-4F38-45F8-BE01-EC2E26E19F74}"/>
    <cellStyle name="A4 Small 210 x 297 mm 13" xfId="520" xr:uid="{7F941939-18AC-4DA0-A72E-1B4E20E95C7F}"/>
    <cellStyle name="A4 Small 210 x 297 mm 13 2" xfId="521" xr:uid="{5B297108-5520-4BD3-A846-D3F6534C5E2A}"/>
    <cellStyle name="A4 Small 210 x 297 mm 13 3" xfId="522" xr:uid="{F2CEF6A2-7AA0-4588-A32D-1EAC428E6B28}"/>
    <cellStyle name="A4 Small 210 x 297 mm 13_BURE COMMERCE" xfId="523" xr:uid="{1AC9310E-52A9-4A90-811C-A511F3B0D045}"/>
    <cellStyle name="A4 Small 210 x 297 mm 14" xfId="524" xr:uid="{6394D65D-50B1-4899-9051-28DADCA3BB64}"/>
    <cellStyle name="A4 Small 210 x 297 mm 15" xfId="525" xr:uid="{09218129-EC2E-49BA-92DA-E81AAA35CAEB}"/>
    <cellStyle name="A4 Small 210 x 297 mm 2" xfId="526" xr:uid="{B794A6AB-D8D3-4FA8-B310-BE86B21CB623}"/>
    <cellStyle name="A4 Small 210 x 297 mm 2 2" xfId="527" xr:uid="{E4E63730-86A8-4148-B037-89502F6FA05A}"/>
    <cellStyle name="A4 Small 210 x 297 mm 2 3" xfId="528" xr:uid="{F491582A-4D60-488D-9998-67395410BAEE}"/>
    <cellStyle name="A4 Small 210 x 297 mm 2_BURE COMMERCE" xfId="529" xr:uid="{6DD91AAF-5A63-481A-B78A-3DEB179B4F36}"/>
    <cellStyle name="A4 Small 210 x 297 mm 3" xfId="530" xr:uid="{BCC8A681-0944-4B11-93DB-3937FB118467}"/>
    <cellStyle name="A4 Small 210 x 297 mm 3 2" xfId="531" xr:uid="{60088A7B-DB7D-40F7-A6EB-A362F8B3A5BF}"/>
    <cellStyle name="A4 Small 210 x 297 mm 3 3" xfId="532" xr:uid="{23B17653-09DB-4995-BC6D-54FAD946E2BA}"/>
    <cellStyle name="A4 Small 210 x 297 mm 3_BURE COMMERCE" xfId="533" xr:uid="{554A3632-8B44-46DA-BB79-ED6018C28EF7}"/>
    <cellStyle name="A4 Small 210 x 297 mm 4" xfId="534" xr:uid="{1BB93605-3F59-4F80-B847-C62A2480158D}"/>
    <cellStyle name="A4 Small 210 x 297 mm 4 2" xfId="535" xr:uid="{97908046-C9CB-4CFE-AA9A-7407446CC197}"/>
    <cellStyle name="A4 Small 210 x 297 mm 4 3" xfId="536" xr:uid="{F0401E5C-DAAB-4646-A356-4244ED2ED0B1}"/>
    <cellStyle name="A4 Small 210 x 297 mm 4_BURE COMMERCE" xfId="537" xr:uid="{2B463D17-B78B-413F-9DF0-943326130C8F}"/>
    <cellStyle name="A4 Small 210 x 297 mm 5" xfId="538" xr:uid="{DFDE17BA-B189-46E1-A965-744B9B04D19F}"/>
    <cellStyle name="A4 Small 210 x 297 mm 5 2" xfId="539" xr:uid="{2FCBD4B7-C109-44FE-B82A-5264C4D7573F}"/>
    <cellStyle name="A4 Small 210 x 297 mm 5 3" xfId="540" xr:uid="{3468877B-34B6-489A-ADAE-A94C339203FE}"/>
    <cellStyle name="A4 Small 210 x 297 mm 5_BURE COMMERCE" xfId="541" xr:uid="{651CED7D-8B74-4A0F-A67B-A42880F97A95}"/>
    <cellStyle name="A4 Small 210 x 297 mm 6" xfId="542" xr:uid="{1AF69930-8F46-4B7C-B268-6DDB48E29AAA}"/>
    <cellStyle name="A4 Small 210 x 297 mm 6 2" xfId="543" xr:uid="{4F777D07-56ED-4894-A712-1D7DB2B1A9FB}"/>
    <cellStyle name="A4 Small 210 x 297 mm 6 3" xfId="544" xr:uid="{02C5109F-0D67-455E-97D5-DBD08DBF1204}"/>
    <cellStyle name="A4 Small 210 x 297 mm 6_BURE COMMERCE" xfId="545" xr:uid="{859450AE-AC4E-457A-B651-0E7309182363}"/>
    <cellStyle name="A4 Small 210 x 297 mm 7" xfId="546" xr:uid="{EBEFED7C-78B6-45F7-80F1-7EA39D853AD8}"/>
    <cellStyle name="A4 Small 210 x 297 mm 7 2" xfId="547" xr:uid="{DBF62A9C-F217-44A4-A342-4A874EEACD7B}"/>
    <cellStyle name="A4 Small 210 x 297 mm 7 3" xfId="548" xr:uid="{209590F2-D0C9-48C8-B94C-2583D28077A6}"/>
    <cellStyle name="A4 Small 210 x 297 mm 7_BURE COMMERCE" xfId="549" xr:uid="{2D0A384A-7B26-4C3E-863B-AC77D5587B8C}"/>
    <cellStyle name="A4 Small 210 x 297 mm 8" xfId="550" xr:uid="{58BD7F72-0462-441C-9300-0D2F4BAC8200}"/>
    <cellStyle name="A4 Small 210 x 297 mm 8 2" xfId="551" xr:uid="{A7BCE976-3651-435D-A8DF-00769319C2F1}"/>
    <cellStyle name="A4 Small 210 x 297 mm 8 3" xfId="552" xr:uid="{2CCF73D4-4BBB-496D-88CC-90B2317327A1}"/>
    <cellStyle name="A4 Small 210 x 297 mm 8_BURE COMMERCE" xfId="553" xr:uid="{60494DAC-0188-4040-92EA-259DCD09362A}"/>
    <cellStyle name="A4 Small 210 x 297 mm 9" xfId="554" xr:uid="{0AF9E85D-0C29-4B7E-8266-4EFCA0A5BB19}"/>
    <cellStyle name="A4 Small 210 x 297 mm 9 2" xfId="555" xr:uid="{6D6B1C6C-2034-4F21-B324-EA0EF5E94481}"/>
    <cellStyle name="A4 Small 210 x 297 mm 9 3" xfId="556" xr:uid="{4A2604B4-A119-4F73-9C37-A2B355DFEA77}"/>
    <cellStyle name="A4 Small 210 x 297 mm 9_BURE COMMERCE" xfId="557" xr:uid="{E5425F05-6F54-40FD-A4C9-EF54A58170B7}"/>
    <cellStyle name="A4 Small 210 x 297 mm_8-PODNO GRIJANJE" xfId="558" xr:uid="{CFEA3B73-A8F6-4C16-AD0F-2A944832151B}"/>
    <cellStyle name="Accent1 - 20%" xfId="559" xr:uid="{A8D7A661-3BC3-479C-99CD-14BE59B98DF3}"/>
    <cellStyle name="Accent1 - 40%" xfId="560" xr:uid="{F1911E55-0CD2-4672-B9CA-BCBA349CFAED}"/>
    <cellStyle name="Accent1 - 60%" xfId="561" xr:uid="{26FE7963-1BE5-4344-A51C-1332932795B4}"/>
    <cellStyle name="Accent1 10" xfId="562" xr:uid="{59605861-F822-47E9-92B2-A7B125EE94CE}"/>
    <cellStyle name="Accent1 11" xfId="563" xr:uid="{0AD7A9B1-0DB8-4270-99D2-C5683E950A73}"/>
    <cellStyle name="Accent1 12" xfId="564" xr:uid="{AC51BA96-A5AA-4153-877D-F0FA510E3283}"/>
    <cellStyle name="Accent1 13" xfId="565" xr:uid="{1A10B5E7-391C-4A45-A0BF-8C69DFBC2168}"/>
    <cellStyle name="Accent1 14" xfId="566" xr:uid="{28E2EE85-1967-409B-AE91-5A4F6D4059B1}"/>
    <cellStyle name="Accent1 2" xfId="567" xr:uid="{6F6E7D7D-933C-445C-BAE0-0C8392BB1E4A}"/>
    <cellStyle name="Accent1 3" xfId="568" xr:uid="{7A7C5C0F-FB3F-483A-BB76-49B16D011553}"/>
    <cellStyle name="Accent1 4" xfId="569" xr:uid="{6E6DF6B2-89DC-4B79-9051-C547B14AB2C8}"/>
    <cellStyle name="Accent1 5" xfId="570" xr:uid="{501472D6-9B18-49AA-8744-D449515BC1F3}"/>
    <cellStyle name="Accent1 6" xfId="571" xr:uid="{1CBB39E6-1665-4860-8CDF-E077A8463B38}"/>
    <cellStyle name="Accent1 7" xfId="572" xr:uid="{0004BECA-E73B-4814-9143-D8BAB99E2F26}"/>
    <cellStyle name="Accent1 8" xfId="573" xr:uid="{C1B0A6A0-C781-4CBE-A61C-4AD8A8F431CF}"/>
    <cellStyle name="Accent1 9" xfId="574" xr:uid="{2DCEA71C-D5B6-411E-9D8C-172BF1DEED09}"/>
    <cellStyle name="Accent2 - 20%" xfId="575" xr:uid="{17B8BAB9-D8D4-4B92-8DEF-CCC1CB45CEF0}"/>
    <cellStyle name="Accent2 - 40%" xfId="576" xr:uid="{47018D89-D646-4BFE-BD4B-73A00BA7308F}"/>
    <cellStyle name="Accent2 - 60%" xfId="577" xr:uid="{ACB0D4BD-4B68-4C49-BBBE-A325B599AEC8}"/>
    <cellStyle name="Accent2 10" xfId="578" xr:uid="{D6B164D6-3027-43CA-9379-C33BC41A0647}"/>
    <cellStyle name="Accent2 11" xfId="579" xr:uid="{01D8FA28-F3AA-4A29-A9B6-AEB8678DC68F}"/>
    <cellStyle name="Accent2 12" xfId="580" xr:uid="{BD353010-E355-4BA6-B5CD-925DE09B7AF0}"/>
    <cellStyle name="Accent2 13" xfId="581" xr:uid="{8FD6BAC4-B30F-4A9E-AFDC-830759093A20}"/>
    <cellStyle name="Accent2 14" xfId="582" xr:uid="{A20D4C81-2B41-4820-B44D-7E8A27BD8572}"/>
    <cellStyle name="Accent2 2" xfId="583" xr:uid="{40483BCD-2B59-4FE3-9BC3-03A0FF622AB9}"/>
    <cellStyle name="Accent2 3" xfId="584" xr:uid="{84AB57FD-A820-4069-930E-FBFA044ED4A3}"/>
    <cellStyle name="Accent2 4" xfId="585" xr:uid="{64780AD0-F5DF-45C5-825F-36DAA7DEA191}"/>
    <cellStyle name="Accent2 5" xfId="586" xr:uid="{3A15132F-A70E-4218-87A2-ECFC54963D3A}"/>
    <cellStyle name="Accent2 6" xfId="587" xr:uid="{93DAAF77-D65C-4493-AA0F-0EAAF26A6E31}"/>
    <cellStyle name="Accent2 7" xfId="588" xr:uid="{E2424770-9A09-48B6-A982-0E8C73F90165}"/>
    <cellStyle name="Accent2 8" xfId="589" xr:uid="{3E6BCC0B-094B-4DD4-80B0-4EAAB45BF969}"/>
    <cellStyle name="Accent2 9" xfId="590" xr:uid="{4B15BE22-D790-4B4F-8B61-01A82064D9E1}"/>
    <cellStyle name="Accent3 - 20%" xfId="591" xr:uid="{9526CED5-131F-446B-AFF4-642198EA74F2}"/>
    <cellStyle name="Accent3 - 40%" xfId="592" xr:uid="{A7C72D7A-7765-40DC-B841-217F3E7CFEAF}"/>
    <cellStyle name="Accent3 - 60%" xfId="593" xr:uid="{D30CC5A5-0B23-430F-9DE2-7C92951223E3}"/>
    <cellStyle name="Accent3 10" xfId="594" xr:uid="{F00585DC-28C6-4820-AD98-45AEE1CA7785}"/>
    <cellStyle name="Accent3 11" xfId="595" xr:uid="{E66993EE-2801-4247-8E39-FBF722DC1F85}"/>
    <cellStyle name="Accent3 12" xfId="596" xr:uid="{FF84006B-902E-42D6-8FF7-8B73F346F6E1}"/>
    <cellStyle name="Accent3 13" xfId="597" xr:uid="{2ECA4AE9-28E9-43FB-80FF-03B25779ACE0}"/>
    <cellStyle name="Accent3 14" xfId="598" xr:uid="{C2773ACE-33DF-4252-AD27-27621EF0C542}"/>
    <cellStyle name="Accent3 2" xfId="599" xr:uid="{D6213E42-4317-4FC6-A4EC-E2E78FA02504}"/>
    <cellStyle name="Accent3 3" xfId="600" xr:uid="{BA04648E-C7C3-4069-B2AC-ED92D42F01E8}"/>
    <cellStyle name="Accent3 4" xfId="601" xr:uid="{3C83BAA4-63FB-40CC-9E9C-F64B24569546}"/>
    <cellStyle name="Accent3 5" xfId="602" xr:uid="{52B7AD53-24CF-4BE9-815A-D28678A0DF7D}"/>
    <cellStyle name="Accent3 6" xfId="603" xr:uid="{69CFD525-FB9E-475C-B11A-0783E7303F37}"/>
    <cellStyle name="Accent3 7" xfId="604" xr:uid="{797C3450-4E30-43BD-81CE-750A0CC5A4DA}"/>
    <cellStyle name="Accent3 8" xfId="605" xr:uid="{32C6B431-35CE-4BF1-8F51-0DA17E2A0AA8}"/>
    <cellStyle name="Accent3 9" xfId="606" xr:uid="{E2389077-3136-45BC-AF6C-719099623D17}"/>
    <cellStyle name="Accent4 - 20%" xfId="607" xr:uid="{65482143-B09E-47F0-90C4-F9E75DE8537A}"/>
    <cellStyle name="Accent4 - 40%" xfId="608" xr:uid="{1FACDEA6-EF69-4951-B60F-7303D3F5B4BA}"/>
    <cellStyle name="Accent4 - 60%" xfId="609" xr:uid="{9F995AA4-2C57-40F9-BEB4-A22BA7DAF398}"/>
    <cellStyle name="Accent4 10" xfId="610" xr:uid="{EBA8E82C-5D05-4D83-81CC-C6FE05BD0553}"/>
    <cellStyle name="Accent4 11" xfId="611" xr:uid="{04C74083-E94C-400E-B52C-9EA50D503329}"/>
    <cellStyle name="Accent4 12" xfId="612" xr:uid="{9DE1BAB8-E93F-4D59-BC74-D81AD9183DAB}"/>
    <cellStyle name="Accent4 13" xfId="613" xr:uid="{0BFDF8E8-98B8-4CA4-B737-D016278BAE70}"/>
    <cellStyle name="Accent4 14" xfId="614" xr:uid="{EDE5DABA-D854-489F-BA6D-E1023A3A55D5}"/>
    <cellStyle name="Accent4 2" xfId="615" xr:uid="{DB749375-CC8C-4BA7-BED9-4727DBB4FD50}"/>
    <cellStyle name="Accent4 3" xfId="616" xr:uid="{2C5DC4E6-165B-4695-B9C7-BBA89F1700FF}"/>
    <cellStyle name="Accent4 4" xfId="617" xr:uid="{7D0C1863-53EF-41A3-ABA3-4F88586ADE3D}"/>
    <cellStyle name="Accent4 5" xfId="618" xr:uid="{3F3D6CB7-C1C6-4EFD-89C7-1B0800482F75}"/>
    <cellStyle name="Accent4 6" xfId="619" xr:uid="{6D0E2C56-AC3E-4A1B-A200-E2D76A34F3B3}"/>
    <cellStyle name="Accent4 7" xfId="620" xr:uid="{A2B5E521-C0CD-4B17-A721-5A9280CE445D}"/>
    <cellStyle name="Accent4 8" xfId="621" xr:uid="{882AC7B3-53C3-4CA7-AB49-3D442AA3DAF5}"/>
    <cellStyle name="Accent4 9" xfId="622" xr:uid="{6F955FB9-6433-47E7-9EA6-7F42E61C7B6C}"/>
    <cellStyle name="Accent5 - 20%" xfId="623" xr:uid="{3ACE6565-39BD-4E70-8D78-BA80E9EFEDCB}"/>
    <cellStyle name="Accent5 - 40%" xfId="624" xr:uid="{9E4122C4-5F09-495F-A1F1-31E300FF69F0}"/>
    <cellStyle name="Accent5 - 60%" xfId="625" xr:uid="{E6EB5912-28BD-4E13-887F-4F735C59F7AD}"/>
    <cellStyle name="Accent5 10" xfId="626" xr:uid="{B0A8BCE1-8188-47AA-98AA-9139DE58BFC7}"/>
    <cellStyle name="Accent5 11" xfId="627" xr:uid="{73EA602F-4C9E-496A-A290-800D82DB7D66}"/>
    <cellStyle name="Accent5 12" xfId="628" xr:uid="{18FDF036-0607-44CA-A2D1-550DF092665B}"/>
    <cellStyle name="Accent5 13" xfId="629" xr:uid="{DBB5849D-30ED-431A-8254-F383ED836164}"/>
    <cellStyle name="Accent5 14" xfId="630" xr:uid="{E78E712A-BCA6-466D-AD8A-AB7A969BFE7C}"/>
    <cellStyle name="Accent5 2" xfId="631" xr:uid="{39973DB0-5AA3-4D68-B778-04B6B5572C18}"/>
    <cellStyle name="Accent5 3" xfId="632" xr:uid="{A8BEDF70-737C-4E89-9825-8FD192E94CFE}"/>
    <cellStyle name="Accent5 4" xfId="633" xr:uid="{0CAE9F08-C1C2-4065-8006-2AF5625B5A88}"/>
    <cellStyle name="Accent5 5" xfId="634" xr:uid="{3D7EA008-B1B1-447C-84CC-CDFC9A695BFD}"/>
    <cellStyle name="Accent5 6" xfId="635" xr:uid="{799383E8-A09F-4C8B-B975-D45C118186CD}"/>
    <cellStyle name="Accent5 7" xfId="636" xr:uid="{10992BB2-4A7D-4F69-BEDF-1BDB50073CCD}"/>
    <cellStyle name="Accent5 8" xfId="637" xr:uid="{7BF33395-E3C8-4A18-9B17-EF0607D9ED50}"/>
    <cellStyle name="Accent5 9" xfId="638" xr:uid="{1652F848-8DAB-4BE8-860A-21C22AF6CBE0}"/>
    <cellStyle name="Accent6 - 20%" xfId="639" xr:uid="{05940C87-B439-4C3F-A4F1-8498C805C603}"/>
    <cellStyle name="Accent6 - 40%" xfId="640" xr:uid="{4FA8EC78-9732-485A-8D1B-B534238464A6}"/>
    <cellStyle name="Accent6 - 60%" xfId="641" xr:uid="{A94D26F7-29C6-4201-B8F5-77DFF0EF7341}"/>
    <cellStyle name="Accent6 10" xfId="642" xr:uid="{6620D557-181D-4B7D-AFD6-D87EF0DD271E}"/>
    <cellStyle name="Accent6 11" xfId="643" xr:uid="{DB86779F-D364-4FF4-8107-F399C72CED90}"/>
    <cellStyle name="Accent6 12" xfId="644" xr:uid="{F5041496-8C30-4CC4-A65E-6A2C0A019530}"/>
    <cellStyle name="Accent6 13" xfId="645" xr:uid="{918F58DD-D0C6-4B6C-BE43-9A28127FD11A}"/>
    <cellStyle name="Accent6 14" xfId="646" xr:uid="{1FC65D38-672C-47F2-BF36-DBEAE8823A4E}"/>
    <cellStyle name="Accent6 2" xfId="647" xr:uid="{FE254688-582E-4436-A2D2-1DAB0831ED4E}"/>
    <cellStyle name="Accent6 3" xfId="648" xr:uid="{21932146-62ED-4509-99C1-CDF13F046D9E}"/>
    <cellStyle name="Accent6 4" xfId="649" xr:uid="{5DC8D9F8-C9FF-4C52-8119-6A3B158FC346}"/>
    <cellStyle name="Accent6 5" xfId="650" xr:uid="{DEB6FE9B-3A6E-4673-A459-9F8A105B6F2A}"/>
    <cellStyle name="Accent6 6" xfId="651" xr:uid="{D0C3A8E0-9F61-4BA4-A4B5-5BEBCEE0074D}"/>
    <cellStyle name="Accent6 7" xfId="652" xr:uid="{710C11FF-6F93-40A1-BE00-F8CC760D9D8E}"/>
    <cellStyle name="Accent6 8" xfId="653" xr:uid="{9C516FC1-2462-4FFD-8FBD-2384D3846C0D}"/>
    <cellStyle name="Accent6 9" xfId="654" xr:uid="{0904A3B5-6C94-4A7E-97BB-3769C3ED8A31}"/>
    <cellStyle name="Akzent1" xfId="655" xr:uid="{E0FD4C71-B6E5-4DC8-8841-61C789F705CF}"/>
    <cellStyle name="Akzent1 2" xfId="656" xr:uid="{C5E53F01-F254-468B-A4B0-E6594B0F6823}"/>
    <cellStyle name="Akzent2" xfId="657" xr:uid="{2F5D20C9-5D4E-4844-8E96-8ED9ACE54066}"/>
    <cellStyle name="Akzent2 2" xfId="658" xr:uid="{8BEEAF98-9C9F-47CD-98CE-065E93EF910F}"/>
    <cellStyle name="Akzent3" xfId="659" xr:uid="{752474F7-3668-49E2-ACE7-2FCFCF76063E}"/>
    <cellStyle name="Akzent3 2" xfId="660" xr:uid="{78F5EEF3-D530-46B9-937C-86C081FB2F60}"/>
    <cellStyle name="Akzent4" xfId="661" xr:uid="{936598F6-2642-4D12-849A-00D528EEDBEE}"/>
    <cellStyle name="Akzent4 2" xfId="662" xr:uid="{6EF01D6D-BD4D-4C7C-AD8F-20783B877446}"/>
    <cellStyle name="Akzent5" xfId="663" xr:uid="{87271DB6-A1DB-43D8-B472-CBC06E6B3E34}"/>
    <cellStyle name="Akzent5 2" xfId="664" xr:uid="{62B25C89-6102-40BE-8B40-A55B9CEA144E}"/>
    <cellStyle name="Akzent6" xfId="665" xr:uid="{C9EF01D2-7ED6-44A1-BA85-D6DA05EDBA23}"/>
    <cellStyle name="Akzent6 2" xfId="666" xr:uid="{9E842944-E570-4DFD-959B-91F7D2C5F941}"/>
    <cellStyle name="Ausgabe" xfId="667" xr:uid="{8999EE16-7B2B-49A0-90B1-42AB2DCE4A89}"/>
    <cellStyle name="Ausgabe 2" xfId="668" xr:uid="{E26CB0AA-C707-4853-A478-E8690D51A70D}"/>
    <cellStyle name="Avertissement" xfId="669" xr:uid="{171FA4A5-A69C-4764-9F04-047E7E49E2B4}"/>
    <cellStyle name="Bad 10" xfId="670" xr:uid="{469C3A76-C180-4D4F-9B94-97C8CA1AF2C0}"/>
    <cellStyle name="Bad 11" xfId="671" xr:uid="{A8D8B48B-9384-4E1A-A910-10A412F6F618}"/>
    <cellStyle name="Bad 12" xfId="672" xr:uid="{A91340CB-DF79-4B66-8517-63F018CF0595}"/>
    <cellStyle name="Bad 13" xfId="673" xr:uid="{609AA59A-477C-4E84-9A6C-CCD8B9BB69B9}"/>
    <cellStyle name="Bad 14" xfId="674" xr:uid="{506AEA9B-DD44-4AEC-8ED8-5545368A959B}"/>
    <cellStyle name="Bad 2" xfId="675" xr:uid="{D1DAB8A8-296D-4CB9-B34E-11AA253B2C4C}"/>
    <cellStyle name="Bad 3" xfId="676" xr:uid="{285B714E-292F-452E-BE92-81F866AAC4EB}"/>
    <cellStyle name="Bad 4" xfId="677" xr:uid="{434D8511-D9C5-476C-8B59-590BFE175A5C}"/>
    <cellStyle name="Bad 5" xfId="678" xr:uid="{FB8EC82F-6C7B-4014-A816-2CE1814E8C2B}"/>
    <cellStyle name="Bad 6" xfId="679" xr:uid="{639657B4-FD26-4616-B389-E2995B955BEE}"/>
    <cellStyle name="Bad 7" xfId="680" xr:uid="{DAD41611-6D1B-4AA3-8555-F628F8E70BD3}"/>
    <cellStyle name="Bad 8" xfId="681" xr:uid="{639EF77B-F62F-4EEF-BE4C-1542097C0731}"/>
    <cellStyle name="Bad 9" xfId="682" xr:uid="{51AF8D87-ECF0-47CE-84B2-946838FF1E61}"/>
    <cellStyle name="Berechnung" xfId="683" xr:uid="{E0B4FB0A-1BFF-465E-BDFB-9F3654BC9835}"/>
    <cellStyle name="Berechnung 2" xfId="684" xr:uid="{54BF52E1-864F-4678-83A7-F923145B3C86}"/>
    <cellStyle name="Besuchter Hyperlink" xfId="685" xr:uid="{B05D6E6E-7CC8-4687-82DF-621B06497B03}"/>
    <cellStyle name="Bilješka 10" xfId="686" xr:uid="{ACFB3D5E-4F95-46A5-9E14-F8A039B5AD96}"/>
    <cellStyle name="Bilješka 2" xfId="687" xr:uid="{BC8E4363-D17D-42C3-8D63-83505A8C09B8}"/>
    <cellStyle name="Bilješka 2 2" xfId="688" xr:uid="{1D2BA277-9156-4A20-9760-35A1522E2A5B}"/>
    <cellStyle name="Bilješka 2 3" xfId="689" xr:uid="{C88D2D4D-4898-4E4C-A03C-BDAD1D3B623C}"/>
    <cellStyle name="Bilješka 3" xfId="690" xr:uid="{BF097AE9-0CE6-4381-98C3-D71B0872E177}"/>
    <cellStyle name="Bilješka 4" xfId="691" xr:uid="{85507849-0125-457C-B40C-C932ABE47766}"/>
    <cellStyle name="Bilješka 5" xfId="692" xr:uid="{894DB187-C650-4362-A5D4-2A7EF71F0F26}"/>
    <cellStyle name="Bilješka 6" xfId="693" xr:uid="{1D8E3E7D-FB3B-47D5-A4DF-BA4308A2D002}"/>
    <cellStyle name="Bilješka 7" xfId="694" xr:uid="{CDDCCDA8-CDB6-4CCD-91D4-EA2030149A56}"/>
    <cellStyle name="Bilješka 8" xfId="695" xr:uid="{FC36C0CE-EEE3-4CAA-B578-0CD53E8563E4}"/>
    <cellStyle name="Bilješka 9" xfId="696" xr:uid="{DD67B0C1-1813-4421-A19A-0FCC5F28697F}"/>
    <cellStyle name="Border" xfId="697" xr:uid="{5B44EE98-65AA-4B1F-BD5C-0D43642DE913}"/>
    <cellStyle name="Calc Currency (0)" xfId="698" xr:uid="{CFE8C24F-44E6-4146-B2D8-04A08A29931F}"/>
    <cellStyle name="Calc Currency (2)" xfId="699" xr:uid="{CF3298C3-E49A-440D-8FA8-13E4E245113D}"/>
    <cellStyle name="Calc Percent (0)" xfId="700" xr:uid="{FB46098B-89FC-4E2A-A882-060A6248576A}"/>
    <cellStyle name="Calc Percent (1)" xfId="701" xr:uid="{AE75CD66-D26D-4C78-8074-23B06B15116F}"/>
    <cellStyle name="Calc Percent (2)" xfId="702" xr:uid="{7AD77804-F547-41A2-9EDA-66535AE7EBF3}"/>
    <cellStyle name="Calc Units (0)" xfId="703" xr:uid="{EF4D0763-E675-46E4-AA24-157C55E8EEBB}"/>
    <cellStyle name="Calc Units (1)" xfId="704" xr:uid="{36CC7AAA-3305-4B5F-B283-4440B7483EEE}"/>
    <cellStyle name="Calc Units (2)" xfId="705" xr:uid="{B983AF1A-CB53-4B4D-BA8A-C91B2B1A3675}"/>
    <cellStyle name="Calcul" xfId="706" xr:uid="{CBEE2DC9-30E7-49A4-9358-CE7A7896D0FA}"/>
    <cellStyle name="Calculation 10" xfId="707" xr:uid="{D280D7D1-C5CD-4FB6-85ED-3387D87FEA5B}"/>
    <cellStyle name="Calculation 11" xfId="708" xr:uid="{881C3E0C-CA06-4061-8AF7-F6337DEDEAD6}"/>
    <cellStyle name="Calculation 12" xfId="709" xr:uid="{25E2684A-101A-48D9-9191-56F79AA77ADC}"/>
    <cellStyle name="Calculation 13" xfId="710" xr:uid="{371AEBED-BF4A-4D6D-8C95-7B7F7B28934C}"/>
    <cellStyle name="Calculation 14" xfId="711" xr:uid="{4A7BD642-98CF-4159-8DA2-F22BC0FB2272}"/>
    <cellStyle name="Calculation 2" xfId="712" xr:uid="{65346A15-6B73-4BC1-977A-0495C4C51F5B}"/>
    <cellStyle name="Calculation 3" xfId="713" xr:uid="{0E92C01F-DB75-4475-BC7B-A5C96F50737F}"/>
    <cellStyle name="Calculation 4" xfId="714" xr:uid="{10A84497-ED0F-4631-8490-CD7A31A857E9}"/>
    <cellStyle name="Calculation 5" xfId="715" xr:uid="{0915E65B-867F-41F6-A558-D034AA3D1364}"/>
    <cellStyle name="Calculation 6" xfId="716" xr:uid="{1E05FA2F-C8E2-451C-8AF2-A34290F8D2A7}"/>
    <cellStyle name="Calculation 7" xfId="717" xr:uid="{E5A65FFA-E9AA-493E-88B7-90B6A14051DD}"/>
    <cellStyle name="Calculation 8" xfId="718" xr:uid="{38E35CA8-9076-426A-A625-CBFF22AAFBCA}"/>
    <cellStyle name="Calculation 9" xfId="719" xr:uid="{7BEDFD4A-C876-4DFC-B437-89BD13CA8C09}"/>
    <cellStyle name="Cellule liée" xfId="720" xr:uid="{4E2E4693-6846-4587-A772-9FA1E2D0E880}"/>
    <cellStyle name="Check Cell 10" xfId="721" xr:uid="{008D1BC3-FF5F-4991-AD72-AF9A6EA75BAB}"/>
    <cellStyle name="Check Cell 11" xfId="722" xr:uid="{D138C915-AA91-4BF1-8ED5-1810C3AC37CA}"/>
    <cellStyle name="Check Cell 12" xfId="723" xr:uid="{FB2D0D70-F799-425D-9B2F-6019441F1841}"/>
    <cellStyle name="Check Cell 13" xfId="724" xr:uid="{78BD7945-C13A-483B-8862-5EF1603AC559}"/>
    <cellStyle name="Check Cell 14" xfId="725" xr:uid="{828FA8E1-2C36-453C-92B2-34DDFF09293F}"/>
    <cellStyle name="Check Cell 2" xfId="726" xr:uid="{FB6DB960-C021-4698-9FD5-A710D3BE64D0}"/>
    <cellStyle name="Check Cell 3" xfId="727" xr:uid="{8387AD18-6E61-4650-A486-0FAC7E00A1A7}"/>
    <cellStyle name="Check Cell 4" xfId="728" xr:uid="{02A1419D-4A0D-40A8-A341-DF93F33964BB}"/>
    <cellStyle name="Check Cell 5" xfId="729" xr:uid="{F3FF6ABE-2D8C-4CBF-8AFD-D2DB9408D5FB}"/>
    <cellStyle name="Check Cell 6" xfId="730" xr:uid="{E601F546-8236-4A8D-904F-937A175C1E0A}"/>
    <cellStyle name="Check Cell 7" xfId="731" xr:uid="{BE173588-9C31-447F-9B41-1934AA80F305}"/>
    <cellStyle name="Check Cell 8" xfId="732" xr:uid="{A3AC54D0-D408-417F-967B-05B2BD0EB7BF}"/>
    <cellStyle name="Check Cell 9" xfId="733" xr:uid="{5E74A4B4-9A0D-45B2-B34D-3CE68D6DBA94}"/>
    <cellStyle name="ColStyle1" xfId="734" xr:uid="{13FEB1F5-A643-4EF7-84B5-D905DAC2048B}"/>
    <cellStyle name="ColStyle2" xfId="735" xr:uid="{FB71C5D6-8156-4F6D-A583-19F818C2CD93}"/>
    <cellStyle name="ColStyle3" xfId="736" xr:uid="{F062CCA0-35EF-4712-993C-02B563887700}"/>
    <cellStyle name="ColStyle4" xfId="737" xr:uid="{6D4600C7-C301-4ECC-A4AE-471E171840FC}"/>
    <cellStyle name="ColStyle5" xfId="738" xr:uid="{CEF10150-B2FD-413F-87E3-E6A4F2167ADB}"/>
    <cellStyle name="Comma" xfId="1" builtinId="3"/>
    <cellStyle name="Comma [0] 2" xfId="739" xr:uid="{92FCA657-4C75-4FF5-AEC9-1622D4DCE927}"/>
    <cellStyle name="Comma [00]" xfId="740" xr:uid="{B3FCABDC-1D89-4928-A5B2-4A1C2CF1E959}"/>
    <cellStyle name="Comma 10" xfId="26" xr:uid="{B53B1FA5-F261-4DA6-A463-545C2535A4A4}"/>
    <cellStyle name="Comma 10 2" xfId="741" xr:uid="{A19765A3-BC43-4584-B9BF-F4B0C0E32EA6}"/>
    <cellStyle name="Comma 11" xfId="742" xr:uid="{3D58B0B5-C959-49BF-92D9-3BE1F127DFC3}"/>
    <cellStyle name="Comma 11 2" xfId="743" xr:uid="{B6F53921-40B6-46BE-BBC5-4E0E6DA88716}"/>
    <cellStyle name="Comma 12" xfId="744" xr:uid="{F19D0A0E-9C05-44CF-AA08-5736B2BA5290}"/>
    <cellStyle name="Comma 12 2" xfId="745" xr:uid="{7C0B7B3F-553A-4595-9287-64C9079963B6}"/>
    <cellStyle name="Comma 13" xfId="746" xr:uid="{E6993046-BCEC-4C54-99AB-2E10B50C1B8B}"/>
    <cellStyle name="Comma 13 2" xfId="747" xr:uid="{E4B7120D-4F97-43B4-BE54-6D86C4E26FA9}"/>
    <cellStyle name="Comma 14" xfId="748" xr:uid="{F97823F9-BEB0-4464-99AE-0B3BBF5E8B08}"/>
    <cellStyle name="Comma 14 2" xfId="749" xr:uid="{83905CC2-3247-4ECC-90C8-6622A53F9AEE}"/>
    <cellStyle name="Comma 15" xfId="750" xr:uid="{E3EA2F82-5773-4B0C-AB9B-1FAD167C7B96}"/>
    <cellStyle name="Comma 15 2" xfId="751" xr:uid="{C56A6D77-9630-4014-AA4B-2708B57AD849}"/>
    <cellStyle name="Comma 16" xfId="752" xr:uid="{F347E201-502F-449B-8016-8A1E6DBC322A}"/>
    <cellStyle name="Comma 16 2" xfId="753" xr:uid="{93106FC9-D6A2-41D8-9187-FE046A1889D0}"/>
    <cellStyle name="Comma 17" xfId="754" xr:uid="{2971AE74-5635-4C24-B044-EF0DB8C37C79}"/>
    <cellStyle name="Comma 17 2" xfId="755" xr:uid="{C16F0DF7-FC9F-4CAB-A26F-33ED9F7C84E0}"/>
    <cellStyle name="Comma 18" xfId="756" xr:uid="{429A1FB6-988C-4344-AB6A-F84965416F1F}"/>
    <cellStyle name="Comma 18 2" xfId="757" xr:uid="{EB942058-AF5E-4C05-A54C-DD2F66EE4D1C}"/>
    <cellStyle name="Comma 19" xfId="758" xr:uid="{C6A20981-03C9-457A-B171-B54718CA9611}"/>
    <cellStyle name="Comma 19 2" xfId="759" xr:uid="{0241BC1C-DA8D-4B5C-A709-95173A50553A}"/>
    <cellStyle name="Comma 2" xfId="61" xr:uid="{7A060BFC-F8D0-42AF-B983-A9ADAAB6FADA}"/>
    <cellStyle name="Comma 2 2" xfId="27" xr:uid="{07F8980D-F12C-4807-BC5E-2664EB4418E8}"/>
    <cellStyle name="Comma 2 2 2" xfId="760" xr:uid="{F71AA53A-266D-488D-88B9-EBB08C74578C}"/>
    <cellStyle name="Comma 2 2 3" xfId="761" xr:uid="{19F202C3-92A8-40DE-B94C-A9A2A67CECA0}"/>
    <cellStyle name="Comma 2 3" xfId="762" xr:uid="{E0C83214-60B8-4394-8132-0E79A16FBFB5}"/>
    <cellStyle name="Comma 2 3 2" xfId="763" xr:uid="{F8A22948-629E-47C7-A2A5-6B3905C501AB}"/>
    <cellStyle name="Comma 2 4" xfId="764" xr:uid="{908691E5-B45A-4CD9-AC3A-E791E48ACEC0}"/>
    <cellStyle name="Comma 2 5" xfId="765" xr:uid="{8CCC67E8-5A14-4D03-921F-9A9DC83EAAE5}"/>
    <cellStyle name="Comma 2_4_9 - 05912-HSM_EL" xfId="766" xr:uid="{8A2B8651-6022-4DAC-AA3E-5AF86B5F87B2}"/>
    <cellStyle name="Comma 20" xfId="767" xr:uid="{451BCC33-8DB8-4017-87F5-3468D6E6D54F}"/>
    <cellStyle name="Comma 20 2" xfId="768" xr:uid="{9B0DECBA-1F69-45D0-B0DC-42AD467E29D3}"/>
    <cellStyle name="Comma 21" xfId="769" xr:uid="{93038B30-FE9B-4E42-9743-B134E0B87007}"/>
    <cellStyle name="Comma 21 2" xfId="770" xr:uid="{54F939E6-0963-4FC2-B28F-C79D7838D8BB}"/>
    <cellStyle name="Comma 22" xfId="771" xr:uid="{3763814C-E576-4DD9-8534-026A4F0A32A2}"/>
    <cellStyle name="Comma 22 2" xfId="772" xr:uid="{86255BFE-ACE5-444C-8039-807191128D78}"/>
    <cellStyle name="Comma 23" xfId="773" xr:uid="{620BBFFB-F291-4897-A29B-57749365476F}"/>
    <cellStyle name="Comma 23 2" xfId="774" xr:uid="{C9BC5780-4CB6-44E6-8C47-9FBD4A9DE98C}"/>
    <cellStyle name="Comma 24" xfId="775" xr:uid="{A57CCB84-F30B-4EEB-8520-CA69979543F7}"/>
    <cellStyle name="Comma 24 2" xfId="776" xr:uid="{3FFBE54C-41F9-412C-9F0A-CE9CB891164E}"/>
    <cellStyle name="Comma 25" xfId="777" xr:uid="{23317E6E-B2F2-49B8-87EF-E4307415E333}"/>
    <cellStyle name="Comma 25 2" xfId="778" xr:uid="{6F115D5F-A597-4F4B-9E59-F13EA85D1BB0}"/>
    <cellStyle name="Comma 26" xfId="779" xr:uid="{EA57DF0B-720D-45FB-B18C-115BE35D3B4F}"/>
    <cellStyle name="Comma 26 2" xfId="780" xr:uid="{E6D9D532-28B7-4B36-BEE3-0EE27D18E296}"/>
    <cellStyle name="Comma 27" xfId="781" xr:uid="{75903126-5303-46E0-8CD3-C514F9EFC767}"/>
    <cellStyle name="Comma 27 2" xfId="782" xr:uid="{2E71EAEF-8D8D-4BDD-A457-AC2CB5D9CC4B}"/>
    <cellStyle name="Comma 28" xfId="783" xr:uid="{D8B78B36-DF6B-4B1A-AEAC-A760E7C81032}"/>
    <cellStyle name="Comma 29" xfId="784" xr:uid="{C7E0A43A-1FAB-4BBE-9D4C-E11BD129A040}"/>
    <cellStyle name="Comma 29 2" xfId="785" xr:uid="{2798304E-8A6A-44C8-AFE2-26BA619A3ECD}"/>
    <cellStyle name="Comma 3" xfId="786" xr:uid="{33911D97-06DF-42E8-B17A-74A574874B39}"/>
    <cellStyle name="Comma 3 2" xfId="787" xr:uid="{B12D3F17-47F8-4A3B-A62D-333BBB835368}"/>
    <cellStyle name="Comma 3 2 2" xfId="788" xr:uid="{72DDBB81-14FF-47B8-BF03-9A2AF3707895}"/>
    <cellStyle name="Comma 3 3" xfId="789" xr:uid="{1CCD20AB-D04E-4C3A-96B1-FC11C83046A2}"/>
    <cellStyle name="Comma 3 4" xfId="790" xr:uid="{BAAD4EFA-1C02-481A-9FBF-0D31C346C49B}"/>
    <cellStyle name="Comma 3_elektroinstalacije" xfId="791" xr:uid="{78785C19-03BC-4DEE-8D17-3D29C84864DD}"/>
    <cellStyle name="Comma 30" xfId="792" xr:uid="{4AE057E4-3E62-4EDA-9571-EE34C491CADC}"/>
    <cellStyle name="Comma 31" xfId="793" xr:uid="{58BB071B-5CA2-456A-ABBD-16E3C202A4C1}"/>
    <cellStyle name="Comma 31 2" xfId="794" xr:uid="{C036914D-705B-43F7-A54E-0F236FA52092}"/>
    <cellStyle name="Comma 32" xfId="795" xr:uid="{2FBBAD4B-1F89-4D6C-B635-EBD79F1842CD}"/>
    <cellStyle name="Comma 33" xfId="796" xr:uid="{25D5284F-CAEF-479E-80AD-B0E38187CBEC}"/>
    <cellStyle name="Comma 33 2" xfId="797" xr:uid="{89CE5166-247B-402D-AB10-6A187EE472B8}"/>
    <cellStyle name="Comma 34" xfId="798" xr:uid="{3A312BDD-960B-44C2-9082-D40367E3BC6A}"/>
    <cellStyle name="Comma 34 2" xfId="799" xr:uid="{898A1499-134A-4728-9F0F-96AEDF7DBA5C}"/>
    <cellStyle name="Comma 35" xfId="800" xr:uid="{869C0EB5-6265-4435-8D05-CC5F5C7D99CC}"/>
    <cellStyle name="Comma 36" xfId="801" xr:uid="{82A4176E-783C-4D34-B223-89ADA48114F8}"/>
    <cellStyle name="Comma 37" xfId="2096" xr:uid="{B01F54C4-C3BC-4BE1-8B49-2D5BE102A270}"/>
    <cellStyle name="Comma 4" xfId="802" xr:uid="{D1CFA939-A977-4922-B92B-4624F0D7489E}"/>
    <cellStyle name="Comma 4 2" xfId="803" xr:uid="{66A812D7-B3DB-42F5-BB62-C7DA71D05DD5}"/>
    <cellStyle name="Comma 4 3" xfId="804" xr:uid="{8518762E-6C6D-4A60-8FC7-7591ADE5714B}"/>
    <cellStyle name="Comma 4 4" xfId="805" xr:uid="{4B54D940-F5B1-441C-AE56-06B22D2A9678}"/>
    <cellStyle name="Comma 4_elektroinstalacije" xfId="806" xr:uid="{C0D68F82-8ECC-4B41-93C6-B18AE092A9DD}"/>
    <cellStyle name="Comma 5" xfId="33" xr:uid="{6274432B-AD11-485C-B9D4-4C1C6DAFFC46}"/>
    <cellStyle name="Comma 5 2" xfId="807" xr:uid="{2B748C0D-B592-40E0-9ACA-1C50E0889027}"/>
    <cellStyle name="Comma 5 2 2" xfId="808" xr:uid="{B8FF36E9-48EB-4042-A1EF-6166E55C3E51}"/>
    <cellStyle name="Comma 5 3" xfId="809" xr:uid="{D5BA3FFE-1748-4D1C-8639-37FB91EB47AD}"/>
    <cellStyle name="Comma 6" xfId="810" xr:uid="{1AD2B4DC-9CF3-424F-9A7A-29BDBBB125F3}"/>
    <cellStyle name="Comma 6 2" xfId="811" xr:uid="{6BB2D017-7426-4714-B519-5371BABEBA72}"/>
    <cellStyle name="Comma 6 3" xfId="812" xr:uid="{12D73B2B-5BE0-4A14-839E-F3E72C40A1CD}"/>
    <cellStyle name="Comma 6 4" xfId="813" xr:uid="{E8543969-EBCE-40EA-A219-88095FD884FD}"/>
    <cellStyle name="Comma 6 5" xfId="814" xr:uid="{4311F8C0-FC6E-4388-BC7E-95F68C214232}"/>
    <cellStyle name="Comma 7" xfId="815" xr:uid="{FCFA74B9-EEAC-4695-9F90-4E8133E570A5}"/>
    <cellStyle name="Comma 7 2" xfId="816" xr:uid="{74D8667F-85DC-4A68-BF4F-5F8A26C26672}"/>
    <cellStyle name="Comma 7 3" xfId="817" xr:uid="{DC24A116-0C82-48F5-AA0D-20043C2503BE}"/>
    <cellStyle name="Comma 8" xfId="818" xr:uid="{F0BB04DB-7E4C-4C4A-BA33-30ED0D7EA1C8}"/>
    <cellStyle name="Comma 8 2" xfId="819" xr:uid="{A2A64CF5-16BC-41BE-8B6A-44402A0FA7A3}"/>
    <cellStyle name="Comma 9" xfId="820" xr:uid="{B8E57013-D958-47D4-9F21-E2CF20B7ED2E}"/>
    <cellStyle name="Comma 9 2" xfId="821" xr:uid="{89F19878-1F02-4E5F-8221-FF0D495E75DD}"/>
    <cellStyle name="Comma 9 3" xfId="822" xr:uid="{7221CA48-C98E-4D65-8233-758E154C6223}"/>
    <cellStyle name="Comma0" xfId="823" xr:uid="{3B911937-1025-4A89-B447-E7555A856F3F}"/>
    <cellStyle name="Commentaire" xfId="824" xr:uid="{280A74D1-5B2A-437C-94C4-DD1518E83016}"/>
    <cellStyle name="Currency" xfId="2" builtinId="4"/>
    <cellStyle name="Currency [00]" xfId="825" xr:uid="{7AC801B1-2D96-422B-B5B6-26CAD3E62794}"/>
    <cellStyle name="Currency 10" xfId="826" xr:uid="{7647F712-EAC9-43FE-AB04-24772325B370}"/>
    <cellStyle name="Currency 10 2" xfId="827" xr:uid="{E403B32E-8029-449C-AFB7-432AA17E06D0}"/>
    <cellStyle name="Currency 11" xfId="828" xr:uid="{55C2FB36-FBF8-460F-AC09-6CA98201EBC1}"/>
    <cellStyle name="Currency 11 2" xfId="829" xr:uid="{7C76897E-5D1E-4902-BF14-99D09F66975F}"/>
    <cellStyle name="Currency 12" xfId="830" xr:uid="{2F3404CC-953F-4897-A78A-DE0AD4F1CA34}"/>
    <cellStyle name="Currency 12 2" xfId="831" xr:uid="{2747ADAD-D571-45B5-9136-891FC9E60302}"/>
    <cellStyle name="Currency 13" xfId="832" xr:uid="{B1C330E0-DBD9-4DD8-8A19-D3980230835D}"/>
    <cellStyle name="Currency 13 2" xfId="833" xr:uid="{F3576B3C-B87E-432F-BB59-539B10324EAB}"/>
    <cellStyle name="Currency 14" xfId="834" xr:uid="{89FB309E-F26C-40E8-BC53-DAC38AD84155}"/>
    <cellStyle name="Currency 14 2" xfId="835" xr:uid="{C0B77577-5376-4825-A74A-ECCDF14AA1E7}"/>
    <cellStyle name="Currency 15" xfId="836" xr:uid="{DF3C96CC-A7EE-44F6-92B3-B6DEBA75A4CD}"/>
    <cellStyle name="Currency 15 2" xfId="837" xr:uid="{9FAF468E-A46C-4628-B3E0-DD7C45FB53DA}"/>
    <cellStyle name="Currency 16" xfId="838" xr:uid="{5DA20474-743D-46BD-8E06-4CF46D93E046}"/>
    <cellStyle name="Currency 16 2" xfId="839" xr:uid="{667283F4-19AB-4201-A7D8-DE0674442CDC}"/>
    <cellStyle name="Currency 17" xfId="840" xr:uid="{D51F73E3-C2D1-4E3E-9C20-8706247D246B}"/>
    <cellStyle name="Currency 17 2" xfId="841" xr:uid="{AA324908-E137-4654-BE16-A55ECB560B03}"/>
    <cellStyle name="Currency 18" xfId="842" xr:uid="{8B9ACCAD-E950-4A79-B162-8F64C07DE73C}"/>
    <cellStyle name="Currency 2" xfId="843" xr:uid="{BE11E794-706D-4DCF-8BBE-A77AC9BE6A05}"/>
    <cellStyle name="Currency 2 2" xfId="844" xr:uid="{D5F690C9-289E-4156-96DC-EAC157A347A4}"/>
    <cellStyle name="Currency 2 3" xfId="845" xr:uid="{33944965-911D-4953-A7F8-D3D8F72A85A1}"/>
    <cellStyle name="Currency 3" xfId="846" xr:uid="{77906236-1701-46F5-969C-020E5008A1A9}"/>
    <cellStyle name="Currency 3 2" xfId="847" xr:uid="{43DB6893-4BCA-47A5-B472-CC4A8B7C71D1}"/>
    <cellStyle name="Currency 3 3" xfId="848" xr:uid="{11AB8DD5-188B-4E92-BA4C-72F030098CF9}"/>
    <cellStyle name="Currency 4" xfId="849" xr:uid="{A2191175-0B6C-4D2E-BB55-B5937157922E}"/>
    <cellStyle name="Currency 4 2" xfId="850" xr:uid="{77762BA8-B335-4FEA-9541-A79ECECAC46A}"/>
    <cellStyle name="Currency 4 2 2" xfId="851" xr:uid="{E0FC0015-6F2A-4821-A2A9-C271B1E376DE}"/>
    <cellStyle name="Currency 4 2 3" xfId="852" xr:uid="{44D3F9EB-E340-44C7-BC31-DC0138715D42}"/>
    <cellStyle name="Currency 4 2 4" xfId="853" xr:uid="{6A2C44AC-C96E-4275-A0B9-8963BA2DE99B}"/>
    <cellStyle name="Currency 5" xfId="854" xr:uid="{BFC590B2-A607-4CDF-B752-F93739DF18C6}"/>
    <cellStyle name="Currency 5 2" xfId="855" xr:uid="{7CFDF89D-5496-40F6-A193-17FA9D5C0604}"/>
    <cellStyle name="Currency 5 3" xfId="856" xr:uid="{F8E9F1DF-2D82-4487-9C29-89A4CAD3FC73}"/>
    <cellStyle name="Currency 5 4" xfId="857" xr:uid="{FAD607A3-DC04-4C4D-BB56-8D7FA5B4C119}"/>
    <cellStyle name="Currency 6" xfId="858" xr:uid="{59950EF6-7230-4010-A424-8D2EE99B3774}"/>
    <cellStyle name="Currency 6 2" xfId="859" xr:uid="{3252829A-705A-4ABC-A5FD-2745C203FC1C}"/>
    <cellStyle name="Currency 7" xfId="860" xr:uid="{A0744E12-1921-42F4-9281-588B8596C0B5}"/>
    <cellStyle name="Currency 7 2" xfId="861" xr:uid="{2FB1106C-CA01-4D3D-9D0A-86CCD9950E53}"/>
    <cellStyle name="Currency 8" xfId="862" xr:uid="{26954633-886D-473B-B80C-67EF6AFE424B}"/>
    <cellStyle name="Currency 8 2" xfId="863" xr:uid="{E48CC242-4814-41CC-903F-4033B3230B9E}"/>
    <cellStyle name="Currency 9" xfId="864" xr:uid="{720E4B83-92B5-4D6E-9226-F323CD02843B}"/>
    <cellStyle name="Currency 9 2" xfId="865" xr:uid="{7301C790-09D6-4960-B160-CC066FF59827}"/>
    <cellStyle name="Currency0" xfId="866" xr:uid="{8CFB2478-1F74-4C1E-BBEA-421435D2DF7E}"/>
    <cellStyle name="Date Short" xfId="867" xr:uid="{02D5019E-562B-43B7-869B-6EF27A142C81}"/>
    <cellStyle name="Dezimal [0]_Fagr" xfId="868" xr:uid="{EDB86AE1-623D-4237-8DA4-779953860845}"/>
    <cellStyle name="Dezimal_Fagr" xfId="869" xr:uid="{9A10BEA0-26ED-41D7-8789-0F6A952ACFA2}"/>
    <cellStyle name="Dobro 2" xfId="870" xr:uid="{97F1B653-7535-4B04-9E11-504A47393A01}"/>
    <cellStyle name="Dobro 3" xfId="871" xr:uid="{1FDA80CB-67CA-4C8C-A1BF-426D2A527510}"/>
    <cellStyle name="Eingabe" xfId="872" xr:uid="{E8CEEA79-423A-4874-8A97-C1A807B2DAF3}"/>
    <cellStyle name="Eingabe 2" xfId="873" xr:uid="{1B01EC0D-FE4C-4B93-BC73-814A8DF93ECD}"/>
    <cellStyle name="Emphasis 1" xfId="874" xr:uid="{DC841C20-B1DB-432E-8F56-E63C3D797C01}"/>
    <cellStyle name="Emphasis 2" xfId="875" xr:uid="{E7ECF75A-6E14-4B58-A683-2EF5230DA0E3}"/>
    <cellStyle name="Emphasis 3" xfId="876" xr:uid="{A1E058A8-0AAF-41F2-9109-B0A67D221FF0}"/>
    <cellStyle name="Enter Currency (0)" xfId="877" xr:uid="{7753D03C-5C5C-42C1-8D1A-CCC0C724DA8A}"/>
    <cellStyle name="Enter Currency (2)" xfId="878" xr:uid="{295DCF54-5AA3-43B8-A875-F9793FFB7222}"/>
    <cellStyle name="Enter Units (0)" xfId="879" xr:uid="{5E14436F-BC3F-410A-9664-BAE60F10DE64}"/>
    <cellStyle name="Enter Units (1)" xfId="880" xr:uid="{172105E9-5D5C-41BD-9030-3F6870D50AA1}"/>
    <cellStyle name="Enter Units (2)" xfId="881" xr:uid="{46972EE4-F038-4CCA-83EE-049666ACB48E}"/>
    <cellStyle name="Entrée" xfId="882" xr:uid="{FBF933E9-0608-4FEE-A87C-70ADAA8BF2C2}"/>
    <cellStyle name="Ergebnis" xfId="883" xr:uid="{A14EF967-FEE7-4795-8AC1-F927AE0F04C9}"/>
    <cellStyle name="Erklärender Text" xfId="884" xr:uid="{F25C3084-ECD5-451E-B10A-FECC0DB71CBC}"/>
    <cellStyle name="Euro" xfId="885" xr:uid="{35C00150-E51D-4330-BF5E-7139B0BC326C}"/>
    <cellStyle name="Euro 10" xfId="886" xr:uid="{AE75331B-2DA4-4284-9E21-AE1F937AF21B}"/>
    <cellStyle name="Euro 10 2" xfId="887" xr:uid="{53541AB0-3AE5-4B64-A2C7-6618B539E7DC}"/>
    <cellStyle name="Euro 10 3" xfId="888" xr:uid="{D7F174E6-A3DF-4312-9717-86F1A02C3A38}"/>
    <cellStyle name="Euro 11" xfId="889" xr:uid="{3F96A224-15C8-4E6A-B82C-540F77031290}"/>
    <cellStyle name="Euro 11 2" xfId="890" xr:uid="{27CD211A-2D0C-413C-8117-4FCB10AF5804}"/>
    <cellStyle name="Euro 11 3" xfId="891" xr:uid="{E8875825-337B-4F04-B94B-B6FA0665F269}"/>
    <cellStyle name="Euro 12" xfId="892" xr:uid="{D79C1E59-9DB0-4743-A0B8-2DDBBA0BF24A}"/>
    <cellStyle name="Euro 12 2" xfId="893" xr:uid="{EAD7DC6E-455A-46CE-B0DE-B22FB9119A8D}"/>
    <cellStyle name="Euro 12 3" xfId="894" xr:uid="{2177468A-1D4C-4E8A-96F9-D5134A32ADF9}"/>
    <cellStyle name="Euro 13" xfId="895" xr:uid="{752E8172-3DA1-41B5-8CD6-3FF85DFBD31A}"/>
    <cellStyle name="Euro 13 2" xfId="896" xr:uid="{09516AB7-5E6A-4544-9813-C470B3433B6C}"/>
    <cellStyle name="Euro 13 3" xfId="897" xr:uid="{31F11896-BC65-4C4F-8B26-E3D5F45F2036}"/>
    <cellStyle name="Euro 14" xfId="898" xr:uid="{138BCDAE-FCBC-404D-B104-2B97EB4F85D3}"/>
    <cellStyle name="Euro 15" xfId="899" xr:uid="{85FE3140-B7E7-4481-A4A7-5BA5B68339B4}"/>
    <cellStyle name="Euro 16" xfId="900" xr:uid="{4BE8953D-4D8B-481B-BDCB-2B3DA7233A78}"/>
    <cellStyle name="Euro 2" xfId="901" xr:uid="{B828C605-EDFC-42D4-ABB5-9171C31E46DE}"/>
    <cellStyle name="Euro 2 2" xfId="902" xr:uid="{FEDEE410-CB28-4230-9ADE-E3E651F7A368}"/>
    <cellStyle name="Euro 2 3" xfId="903" xr:uid="{6F1E7F4E-0090-45A8-B596-E0EC84C44C5A}"/>
    <cellStyle name="Euro 3" xfId="904" xr:uid="{8999097C-2D5F-4001-AC23-25A47224BAA4}"/>
    <cellStyle name="Euro 3 2" xfId="905" xr:uid="{62149247-3957-425C-A2BF-DAC1276630F0}"/>
    <cellStyle name="Euro 3 3" xfId="906" xr:uid="{9C5E5D0B-68C8-46C4-BD2B-45B729275FD8}"/>
    <cellStyle name="Euro 4" xfId="907" xr:uid="{07942653-A2F6-4145-B244-B002676808C4}"/>
    <cellStyle name="Euro 4 2" xfId="908" xr:uid="{04079005-A9C0-4C16-96D0-6D96070BB4F2}"/>
    <cellStyle name="Euro 4 3" xfId="909" xr:uid="{78EF245C-834C-4242-8825-7966236DC478}"/>
    <cellStyle name="Euro 5" xfId="910" xr:uid="{FDEAE57D-0E74-4780-8881-12DB5D8918B9}"/>
    <cellStyle name="Euro 5 2" xfId="911" xr:uid="{41D3C54C-BCFF-426F-8A7B-383F29E5733F}"/>
    <cellStyle name="Euro 5 3" xfId="912" xr:uid="{BE1E7C9E-2111-4718-A756-941746142211}"/>
    <cellStyle name="Euro 6" xfId="913" xr:uid="{50380854-8461-4889-B8BA-184E0655AD48}"/>
    <cellStyle name="Euro 6 2" xfId="914" xr:uid="{13FF9E2F-F211-4A2A-9FFB-5E15AE6358A9}"/>
    <cellStyle name="Euro 6 3" xfId="915" xr:uid="{7D746BCE-2A0E-45A9-A1CA-34E5772FEDFA}"/>
    <cellStyle name="Euro 7" xfId="916" xr:uid="{E41AA815-A7EE-40F4-BE92-2F9F34C95D0F}"/>
    <cellStyle name="Euro 7 2" xfId="917" xr:uid="{DEF33EF4-60FE-4CAB-A4ED-7348FA1AF1B9}"/>
    <cellStyle name="Euro 7 3" xfId="918" xr:uid="{30D8BBCA-D748-45C3-ADD3-70671F1D59BA}"/>
    <cellStyle name="Euro 8" xfId="919" xr:uid="{6B6B5722-CC24-4E95-8933-192EAA9365F5}"/>
    <cellStyle name="Euro 8 2" xfId="920" xr:uid="{B66C7D86-CF32-410E-8942-0625C4D2B2E1}"/>
    <cellStyle name="Euro 8 3" xfId="921" xr:uid="{4323B865-B81D-4A87-ACD8-3C12B23A5A9D}"/>
    <cellStyle name="Euro 9" xfId="922" xr:uid="{FC2219A2-EC0A-454C-B5B1-A60AFCB6E8F2}"/>
    <cellStyle name="Euro 9 2" xfId="923" xr:uid="{06DE36FD-0BA2-45DB-B292-8EE30E637B40}"/>
    <cellStyle name="Euro 9 3" xfId="924" xr:uid="{C2976E91-A95C-4BB6-8519-1A2D0ED24EF6}"/>
    <cellStyle name="Euro_ELEKTRO" xfId="925" xr:uid="{6BC07153-642E-42CB-9D17-3635479EB2FA}"/>
    <cellStyle name="Excel Built-in Normal" xfId="46" xr:uid="{05411DF0-B0C1-4F41-9A2B-74F6C17430AA}"/>
    <cellStyle name="Excel Built-in Normal 2" xfId="927" xr:uid="{C0374122-6081-4992-8B00-81CE76917446}"/>
    <cellStyle name="Excel Built-in Normal 3" xfId="926" xr:uid="{550B10F8-143D-42DB-A6BD-4A48D5730080}"/>
    <cellStyle name="Explanatory Text 10" xfId="928" xr:uid="{3BF11B8F-D02B-4F39-A1BE-4D4747AAFA25}"/>
    <cellStyle name="Explanatory Text 11" xfId="929" xr:uid="{8304D4B3-E215-469D-90CE-A07C235C8B05}"/>
    <cellStyle name="Explanatory Text 12" xfId="930" xr:uid="{EBE6C33D-BB6C-4BBC-AAB9-E8A3886B46EF}"/>
    <cellStyle name="Explanatory Text 13" xfId="931" xr:uid="{86A48F55-49D5-4A76-9447-9EEA4C567D2A}"/>
    <cellStyle name="Explanatory Text 14" xfId="932" xr:uid="{2D528102-E94D-43E4-B3D1-B2CEAD9CCE92}"/>
    <cellStyle name="Explanatory Text 2" xfId="933" xr:uid="{2DC72A27-D6B0-4143-B379-BDC02229ECA7}"/>
    <cellStyle name="Explanatory Text 3" xfId="934" xr:uid="{544977FF-BBBF-4EEA-9445-DD2F4373B081}"/>
    <cellStyle name="Explanatory Text 4" xfId="935" xr:uid="{650DED1A-59D7-48BF-BFD1-4F420FF1D503}"/>
    <cellStyle name="Explanatory Text 5" xfId="936" xr:uid="{B0BE87DF-7815-4DCC-9C46-F5D9D2F84069}"/>
    <cellStyle name="Explanatory Text 6" xfId="937" xr:uid="{5D6079C3-D569-49AA-B8AD-5A560C13A826}"/>
    <cellStyle name="Explanatory Text 7" xfId="938" xr:uid="{3E160A58-4E62-4B94-B1CB-987D66EF1AEE}"/>
    <cellStyle name="Explanatory Text 8" xfId="939" xr:uid="{F14274F4-F00F-4C17-8B40-DD7E7FD8B821}"/>
    <cellStyle name="Explanatory Text 9" xfId="940" xr:uid="{D9B41AB3-3B96-4DDB-8992-A8CD4BC25A3E}"/>
    <cellStyle name="Good 10" xfId="941" xr:uid="{05985B36-88C8-4286-82FA-EE664B841F4D}"/>
    <cellStyle name="Good 11" xfId="942" xr:uid="{BE2081B6-A38C-4C48-B66F-0AA009488395}"/>
    <cellStyle name="Good 12" xfId="943" xr:uid="{45DD9BE9-3083-4830-A8C5-11A020BC0C1B}"/>
    <cellStyle name="Good 13" xfId="944" xr:uid="{81C4802B-4AB1-4F86-BA1A-A007FEC08ADD}"/>
    <cellStyle name="Good 14" xfId="945" xr:uid="{A562CBB2-039C-41CF-9E32-86BA2E5643CE}"/>
    <cellStyle name="Good 2" xfId="946" xr:uid="{C1450277-C616-4D80-9B16-ED395FE9679C}"/>
    <cellStyle name="Good 3" xfId="947" xr:uid="{B71C79CD-8F21-43CD-B260-82928D96AF92}"/>
    <cellStyle name="Good 4" xfId="948" xr:uid="{D2E5E699-E3F1-4837-9283-F46C8DC33BAB}"/>
    <cellStyle name="Good 5" xfId="949" xr:uid="{5922D5F8-7D6F-4070-86CA-876F4E808A08}"/>
    <cellStyle name="Good 6" xfId="950" xr:uid="{9581379B-3592-4A74-90CB-22CB1B17725A}"/>
    <cellStyle name="Good 7" xfId="951" xr:uid="{66E4DB41-3FC7-411C-83EA-03805CD8DFAD}"/>
    <cellStyle name="Good 8" xfId="952" xr:uid="{C61A4387-5226-4C15-91C1-E8BFAE7F13B7}"/>
    <cellStyle name="Good 9" xfId="953" xr:uid="{641CC230-2421-4F00-94DF-86BFE293F9F9}"/>
    <cellStyle name="Grey" xfId="954" xr:uid="{71CD9D73-4009-4C30-AE37-0E8D38822C29}"/>
    <cellStyle name="Gut" xfId="955" xr:uid="{A0B184BA-348B-4478-8811-D9687F7DAA1C}"/>
    <cellStyle name="Gut 2" xfId="956" xr:uid="{5F0AFEAC-FCF5-4C43-B533-9A7A534D9070}"/>
    <cellStyle name="Header1" xfId="957" xr:uid="{6A57FCB4-9F39-474A-8A7D-EC2A986D5195}"/>
    <cellStyle name="Header2" xfId="958" xr:uid="{C595BF05-477B-4E51-A336-747D690AE23F}"/>
    <cellStyle name="Heading 1 10" xfId="959" xr:uid="{749DD7CE-5BEC-41F4-9172-0BB99753736A}"/>
    <cellStyle name="Heading 1 11" xfId="960" xr:uid="{0AE36130-361A-47E9-A00A-96C2998CC355}"/>
    <cellStyle name="Heading 1 12" xfId="961" xr:uid="{EF7ED215-2D6C-44FF-AF23-9E107FE37013}"/>
    <cellStyle name="Heading 1 13" xfId="962" xr:uid="{79F4F0DC-96AD-4983-A73F-200A3BBEB6F1}"/>
    <cellStyle name="Heading 1 14" xfId="963" xr:uid="{64B2E4D3-2080-4DCF-B096-07D6D3AC0099}"/>
    <cellStyle name="Heading 1 2" xfId="964" xr:uid="{8D87C49B-99CF-4772-8B84-25179CF6198F}"/>
    <cellStyle name="Heading 1 3" xfId="965" xr:uid="{4A278CCA-71D5-4E76-9319-260147C765AD}"/>
    <cellStyle name="Heading 1 4" xfId="966" xr:uid="{B7FDAB11-CB88-40D7-BBDF-1E1C06494B9D}"/>
    <cellStyle name="Heading 1 5" xfId="967" xr:uid="{8E27F0BA-9616-477E-8F89-F0F2327BC255}"/>
    <cellStyle name="Heading 1 6" xfId="968" xr:uid="{62AF1C0E-8CA1-4543-B756-9E516F14B1B4}"/>
    <cellStyle name="Heading 1 7" xfId="969" xr:uid="{DC7B4225-4EF0-4035-8996-FEA40A559458}"/>
    <cellStyle name="Heading 1 8" xfId="970" xr:uid="{0A1CC305-4840-4D84-8E6D-3DBE2C45D1BA}"/>
    <cellStyle name="Heading 1 9" xfId="971" xr:uid="{974E1706-B422-479D-89C3-7E639C053700}"/>
    <cellStyle name="Heading 2 10" xfId="972" xr:uid="{C69B00BF-88A7-447E-94B1-595A6F7CE10E}"/>
    <cellStyle name="Heading 2 11" xfId="973" xr:uid="{2ED92F9F-7912-4384-9F59-9C4A2BE80DAB}"/>
    <cellStyle name="Heading 2 12" xfId="974" xr:uid="{F34C2860-0797-4127-B8CB-861462E7B1EB}"/>
    <cellStyle name="Heading 2 13" xfId="975" xr:uid="{F6289226-0B54-4243-A08F-95E35E766C10}"/>
    <cellStyle name="Heading 2 14" xfId="976" xr:uid="{D94F092A-98A2-4D53-A15A-3CCD5A8F2202}"/>
    <cellStyle name="Heading 2 2" xfId="977" xr:uid="{934776D5-CC6E-4CA1-B550-C57A97A1EEA9}"/>
    <cellStyle name="Heading 2 3" xfId="978" xr:uid="{0D7E4FBA-A901-4E1E-9847-D3E7E7635726}"/>
    <cellStyle name="Heading 2 4" xfId="979" xr:uid="{8CC008FD-8E74-466A-80B8-AED3525BC29B}"/>
    <cellStyle name="Heading 2 5" xfId="980" xr:uid="{B8E6E8E1-5B4C-428D-A43D-7F7CB925A651}"/>
    <cellStyle name="Heading 2 6" xfId="981" xr:uid="{54ECBCD3-970C-418B-BEDC-74BC891F885D}"/>
    <cellStyle name="Heading 2 7" xfId="982" xr:uid="{71EF52B8-B825-47E9-8819-30447031EC22}"/>
    <cellStyle name="Heading 2 8" xfId="983" xr:uid="{5249A305-DE47-48C4-ABB5-E7B3D0C30A0C}"/>
    <cellStyle name="Heading 2 9" xfId="984" xr:uid="{9AF3416F-D644-4DCD-9ED2-8778BB051138}"/>
    <cellStyle name="Heading 3 10" xfId="985" xr:uid="{B5C9F11D-F27B-44EA-A5C4-C18A80FBC90B}"/>
    <cellStyle name="Heading 3 10 2" xfId="2074" xr:uid="{F69820F8-D55F-4B1E-90CD-0C3748908E6E}"/>
    <cellStyle name="Heading 3 11" xfId="986" xr:uid="{024F61D3-BDA7-4EEE-B837-E70E140038AB}"/>
    <cellStyle name="Heading 3 11 2" xfId="2075" xr:uid="{3B1206FF-8D2B-425E-85FB-8530BD7BBF09}"/>
    <cellStyle name="Heading 3 12" xfId="987" xr:uid="{134421AA-809A-42F9-8EB1-6BBC4463F05F}"/>
    <cellStyle name="Heading 3 12 2" xfId="2076" xr:uid="{3A8D5F29-073F-442F-BF8D-75CFEF93AA7B}"/>
    <cellStyle name="Heading 3 13" xfId="988" xr:uid="{7CF1B10E-0F15-4FE3-966C-F0234F4ADFA4}"/>
    <cellStyle name="Heading 3 13 2" xfId="2077" xr:uid="{E136FD25-B534-421C-8816-D6C29A0B8131}"/>
    <cellStyle name="Heading 3 14" xfId="989" xr:uid="{83C0E31A-47E1-42E0-8EBF-04F0DC18E906}"/>
    <cellStyle name="Heading 3 14 2" xfId="2078" xr:uid="{7EF255A2-C11E-4021-A4FA-52BCA60EB29F}"/>
    <cellStyle name="Heading 3 2" xfId="990" xr:uid="{45C24741-1177-4FE8-9227-C0DA74BE00A4}"/>
    <cellStyle name="Heading 3 2 2" xfId="2079" xr:uid="{CF637530-8A72-4CC2-B099-601D27286CD2}"/>
    <cellStyle name="Heading 3 3" xfId="991" xr:uid="{56CA622D-7E56-4799-9461-C4489DC2067A}"/>
    <cellStyle name="Heading 3 3 2" xfId="2080" xr:uid="{8124C08A-C2F6-4365-BE38-9275858ABB09}"/>
    <cellStyle name="Heading 3 4" xfId="992" xr:uid="{C43BACB0-9DB8-4825-8F0B-298134D012D6}"/>
    <cellStyle name="Heading 3 4 2" xfId="2081" xr:uid="{D22817F7-CDDF-4D5A-B413-58B7B560BABF}"/>
    <cellStyle name="Heading 3 5" xfId="993" xr:uid="{30BBA931-4946-4AAC-AB20-33367E2678EC}"/>
    <cellStyle name="Heading 3 5 2" xfId="2082" xr:uid="{44220681-4CD2-474F-9F64-5EE26AE3C083}"/>
    <cellStyle name="Heading 3 6" xfId="994" xr:uid="{D8B0A3C6-A665-451B-8A4F-DF04DEFA3848}"/>
    <cellStyle name="Heading 3 6 2" xfId="2083" xr:uid="{F0D0B901-46E8-4D43-81CC-45839B47058D}"/>
    <cellStyle name="Heading 3 7" xfId="995" xr:uid="{BC843625-EA9D-4BD9-AA6A-E9173EBA31CE}"/>
    <cellStyle name="Heading 3 7 2" xfId="2084" xr:uid="{C7DA6D11-B63A-466F-BC60-F43B5ED13114}"/>
    <cellStyle name="Heading 3 8" xfId="996" xr:uid="{311AB494-6BBC-4197-BDF5-47F1A5835E1A}"/>
    <cellStyle name="Heading 3 8 2" xfId="2085" xr:uid="{EE331B6E-F33A-417E-BDEE-432C7929515D}"/>
    <cellStyle name="Heading 3 9" xfId="997" xr:uid="{C0EEF33E-675F-4622-8A69-03E7F7732C5B}"/>
    <cellStyle name="Heading 3 9 2" xfId="2086" xr:uid="{4E51BCB4-8FA1-4380-9E5E-748E2370C4B0}"/>
    <cellStyle name="Heading 4 10" xfId="998" xr:uid="{6031F498-5926-48FF-B1B9-EBB81FD857F7}"/>
    <cellStyle name="Heading 4 11" xfId="999" xr:uid="{63EA80F5-0FB2-4EB8-A277-841C56109F16}"/>
    <cellStyle name="Heading 4 12" xfId="1000" xr:uid="{A50AE26C-828C-43CB-A27E-C5C05AEF8ECD}"/>
    <cellStyle name="Heading 4 13" xfId="1001" xr:uid="{3789BC32-D6C9-4A17-A469-0B184D0D3BF7}"/>
    <cellStyle name="Heading 4 14" xfId="1002" xr:uid="{99225CB5-0F61-4743-8841-E25A1056F4CB}"/>
    <cellStyle name="Heading 4 2" xfId="1003" xr:uid="{7DBE8F75-7FC2-46FE-BEC7-751A7E8A67DB}"/>
    <cellStyle name="Heading 4 3" xfId="1004" xr:uid="{0AFA3C95-E6D4-4CA3-B350-D99A90104CB6}"/>
    <cellStyle name="Heading 4 4" xfId="1005" xr:uid="{A384D5BF-D7FA-40D6-801B-B330DB350CA4}"/>
    <cellStyle name="Heading 4 5" xfId="1006" xr:uid="{5D2BD9BE-3DFD-4F99-AC2E-9F64283F3AAE}"/>
    <cellStyle name="Heading 4 6" xfId="1007" xr:uid="{CD617E88-5E4C-47FE-8043-6C682F8E655F}"/>
    <cellStyle name="Heading 4 7" xfId="1008" xr:uid="{CCBB8E4E-30D0-4C7F-B67A-272AD53FD10C}"/>
    <cellStyle name="Heading 4 8" xfId="1009" xr:uid="{EB50A979-A0F7-4C86-A966-44701D8D02F3}"/>
    <cellStyle name="Heading 4 9" xfId="1010" xr:uid="{0F0A6FEA-C233-49ED-89FA-559AFF08AD45}"/>
    <cellStyle name="Hiperveza 2" xfId="1011" xr:uid="{C351241D-CF5C-4C13-ABD5-CC64FBD8DA9C}"/>
    <cellStyle name="Hiperveza 2 2" xfId="1012" xr:uid="{2A819412-69CD-4698-BF41-73514652D45F}"/>
    <cellStyle name="Hyperlink 2" xfId="1013" xr:uid="{B9BF266D-9C72-4787-9F74-34BD664B581B}"/>
    <cellStyle name="Input [yellow]" xfId="1014" xr:uid="{5CF7CA23-1068-4898-ABB7-F6371E781154}"/>
    <cellStyle name="Input 10" xfId="1015" xr:uid="{053BAAF9-347E-460E-A3EF-13FFBC13D23B}"/>
    <cellStyle name="Input 11" xfId="1016" xr:uid="{54DC3F27-D2E2-4C12-8A5F-F486C69E48B9}"/>
    <cellStyle name="Input 12" xfId="1017" xr:uid="{F39CF1D9-7617-4B1B-9DF3-FAC2B5049982}"/>
    <cellStyle name="Input 13" xfId="1018" xr:uid="{63D650F8-5CC7-4518-8EF9-FABD4860D1F1}"/>
    <cellStyle name="Input 14" xfId="1019" xr:uid="{C11DAF27-5758-4681-BAD8-2F28C92BBB99}"/>
    <cellStyle name="Input 15" xfId="1020" xr:uid="{46D20B06-3EFE-4087-A17F-2101D4DF5CF3}"/>
    <cellStyle name="Input 16" xfId="1021" xr:uid="{54D202A5-DAB7-4543-8B80-F9F196806852}"/>
    <cellStyle name="Input 17" xfId="1022" xr:uid="{335D5633-AF97-48AD-B7EA-32676501BEBE}"/>
    <cellStyle name="Input 18" xfId="1023" xr:uid="{113A37BA-8386-4210-BBC1-0E8F3018DB22}"/>
    <cellStyle name="Input 19" xfId="1024" xr:uid="{E79EE90A-8303-45F2-B405-384DC5600373}"/>
    <cellStyle name="Input 2" xfId="1025" xr:uid="{4E9F406D-6BCC-4B3B-A825-1FC7B8A03773}"/>
    <cellStyle name="Input 20" xfId="1026" xr:uid="{F20687B2-AB82-402D-A316-CA31AF73848F}"/>
    <cellStyle name="Input 21" xfId="1027" xr:uid="{949B487E-4B4F-429D-93E0-355030859A1F}"/>
    <cellStyle name="Input 22" xfId="1028" xr:uid="{42904AB3-7508-4FCC-A62A-1A12F3BCF573}"/>
    <cellStyle name="Input 23" xfId="1029" xr:uid="{8BA71640-37A9-40FB-8591-BE313A42C68C}"/>
    <cellStyle name="Input 24" xfId="1030" xr:uid="{19857241-AEF7-450C-AE39-B1C233C50ED4}"/>
    <cellStyle name="Input 3" xfId="1031" xr:uid="{6708F086-610A-4155-958C-54B0E93D90AB}"/>
    <cellStyle name="Input 4" xfId="1032" xr:uid="{0BEFD333-520B-453D-936D-98EB57396148}"/>
    <cellStyle name="Input 5" xfId="1033" xr:uid="{45F126F8-C673-4FA3-9A9C-13FAC1DBB5E0}"/>
    <cellStyle name="Input 6" xfId="1034" xr:uid="{C6A80B6E-2537-431D-864B-0605552B0257}"/>
    <cellStyle name="Input 7" xfId="1035" xr:uid="{B0A1F330-1DC0-49D5-AF0F-CB154F8DD68E}"/>
    <cellStyle name="Input 8" xfId="1036" xr:uid="{6729B66E-8741-4BC9-AF42-D4AB39AC5387}"/>
    <cellStyle name="Input 9" xfId="1037" xr:uid="{49A60997-F67B-41A9-9E1A-8E21D595E1D9}"/>
    <cellStyle name="Insatisfaisant" xfId="1038" xr:uid="{1E326D8B-F362-49FA-8762-E3633957C058}"/>
    <cellStyle name="Isticanje1 2" xfId="1039" xr:uid="{F983EE20-A4F2-44BB-8DA0-D003D9117513}"/>
    <cellStyle name="Isticanje1 3" xfId="1040" xr:uid="{1DAD695D-9163-4110-8951-BEDB5EAFAC69}"/>
    <cellStyle name="Isticanje2 2" xfId="1041" xr:uid="{D83573B1-50B4-47D3-AC1C-244E7062113C}"/>
    <cellStyle name="Isticanje2 3" xfId="1042" xr:uid="{C725AC3C-5D88-46AE-AE48-E9DA14766510}"/>
    <cellStyle name="Isticanje3 2" xfId="1043" xr:uid="{52B408BB-4131-4BD6-9E88-903336C2297F}"/>
    <cellStyle name="Isticanje3 3" xfId="1044" xr:uid="{9848D3C0-2D06-4711-BB0B-797F2F0AC166}"/>
    <cellStyle name="Isticanje4 2" xfId="1045" xr:uid="{5D0F5609-DCF3-467A-ADEF-60149C0D0C78}"/>
    <cellStyle name="Isticanje4 3" xfId="1046" xr:uid="{3D00D9D6-DC92-43B1-8BF5-1159636E9D44}"/>
    <cellStyle name="Isticanje5 2" xfId="1047" xr:uid="{1D1FF7A3-A208-4093-B7DD-822E96896806}"/>
    <cellStyle name="Isticanje5 3" xfId="1048" xr:uid="{4314A794-EFAD-403F-9F7F-25F779443FBB}"/>
    <cellStyle name="Isticanje6 2" xfId="1049" xr:uid="{A511B382-F67D-416F-98FB-E38257577F37}"/>
    <cellStyle name="Isticanje6 3" xfId="1050" xr:uid="{F0A39C4D-2755-4FC4-9D39-96A9770BB33A}"/>
    <cellStyle name="Izhod" xfId="1051" xr:uid="{FE5223B1-48F4-451A-A861-3E4A812DC814}"/>
    <cellStyle name="Izlaz 2" xfId="1052" xr:uid="{FAAB5CA0-368E-4819-BE4E-B2460C07E6C7}"/>
    <cellStyle name="Izlaz 3" xfId="1053" xr:uid="{1895FC04-0CF5-41A7-9497-C7FFAC799002}"/>
    <cellStyle name="Izračun 2" xfId="1054" xr:uid="{FAA69684-5775-4E50-A284-DF6707381D00}"/>
    <cellStyle name="Izračun 3" xfId="1055" xr:uid="{6DDA6547-0F1C-4124-9169-2C3C8CCFFD81}"/>
    <cellStyle name="Keš" xfId="1056" xr:uid="{2CB995DF-6198-4A5B-BB18-50F70795C73B}"/>
    <cellStyle name="kolona A" xfId="1057" xr:uid="{1E015153-1383-4731-82B9-02A98576A74B}"/>
    <cellStyle name="kolona B" xfId="1058" xr:uid="{DA1F0555-1D32-42A1-89BA-A44897EBDE88}"/>
    <cellStyle name="kolona C" xfId="1059" xr:uid="{C8096487-46BD-4F3E-A30A-ED4B03E47A53}"/>
    <cellStyle name="kolona D" xfId="1060" xr:uid="{01160D48-F1A4-4D95-997A-369D9E2BFC80}"/>
    <cellStyle name="kolona E" xfId="1061" xr:uid="{5A7FAB9E-2394-44A4-9A31-6C2B8AB63850}"/>
    <cellStyle name="kolona F" xfId="1062" xr:uid="{DC131380-A29B-4E24-8A1B-A015CDCBC313}"/>
    <cellStyle name="kolona G" xfId="1063" xr:uid="{123E82D1-12C7-4B8E-ADB3-BADA82E7BB96}"/>
    <cellStyle name="kolona H" xfId="1064" xr:uid="{FD9AEEF0-CB38-4145-A0EC-5099B8A23245}"/>
    <cellStyle name="LEGENDA" xfId="1065" xr:uid="{39E9CE45-B509-4C37-889F-E171D33F7736}"/>
    <cellStyle name="Link Currency (0)" xfId="1066" xr:uid="{77961B62-7407-49E5-8167-5F59E804E2A2}"/>
    <cellStyle name="Link Currency (2)" xfId="1067" xr:uid="{FF350E3F-F73F-4383-A90B-19F9ADD7763C}"/>
    <cellStyle name="Link Units (0)" xfId="1068" xr:uid="{A8366795-9C1A-4355-9706-267154684AA3}"/>
    <cellStyle name="Link Units (1)" xfId="1069" xr:uid="{886409E6-6A5E-423C-8C72-F34BD55D3283}"/>
    <cellStyle name="Link Units (2)" xfId="1070" xr:uid="{980AFEE7-1DDE-4DD4-968D-0880DF1C982C}"/>
    <cellStyle name="Linked Cell 10" xfId="1071" xr:uid="{E47A481E-FBFA-447A-822B-7691A72ADCBB}"/>
    <cellStyle name="Linked Cell 11" xfId="1072" xr:uid="{DA30E667-E268-4917-B18F-B51ED5F2C733}"/>
    <cellStyle name="Linked Cell 12" xfId="1073" xr:uid="{9D885F91-CB48-408C-BC8B-5455ABC5504E}"/>
    <cellStyle name="Linked Cell 13" xfId="1074" xr:uid="{06F7F39A-A65B-415C-BDD4-81778BDA8EF0}"/>
    <cellStyle name="Linked Cell 14" xfId="1075" xr:uid="{C7F6347B-F1CF-4FB3-A50F-5D8E5C0CCFCA}"/>
    <cellStyle name="Linked Cell 2" xfId="1076" xr:uid="{3313E08B-30C5-40D2-B7A2-C2074E4B4F9F}"/>
    <cellStyle name="Linked Cell 3" xfId="1077" xr:uid="{EB9390B4-F773-4957-B08C-7DEE7D24448F}"/>
    <cellStyle name="Linked Cell 4" xfId="1078" xr:uid="{60057C7C-A6AE-4F69-A407-744DD880C954}"/>
    <cellStyle name="Linked Cell 5" xfId="1079" xr:uid="{402744BA-719F-4AD6-A3C9-7FDA61DF48A9}"/>
    <cellStyle name="Linked Cell 6" xfId="1080" xr:uid="{780AA045-6975-4FD0-9B7E-87FEDEE456AF}"/>
    <cellStyle name="Linked Cell 7" xfId="1081" xr:uid="{017FE22A-7AF4-493A-9509-C8313697240C}"/>
    <cellStyle name="Linked Cell 8" xfId="1082" xr:uid="{29ADF86F-0298-4E07-A4E4-64237CEA310E}"/>
    <cellStyle name="Linked Cell 9" xfId="1083" xr:uid="{0BEE75C0-4BC2-4094-9042-CCC0B8A06C85}"/>
    <cellStyle name="Loše 2" xfId="1084" xr:uid="{520B3721-FB4F-4CDF-8D54-C6D68A5903F0}"/>
    <cellStyle name="Loše 3" xfId="1085" xr:uid="{5E99C30D-C11E-4B75-8EDE-764B49BAFFCC}"/>
    <cellStyle name="Milliers [0]_laroux" xfId="1086" xr:uid="{0231418F-35DC-4694-A776-EC2EBD4B519C}"/>
    <cellStyle name="Milliers_laroux" xfId="1087" xr:uid="{C4769EA8-4342-4ADD-9ED5-0950F95C0961}"/>
    <cellStyle name="Naslov 1 2" xfId="1088" xr:uid="{5884124E-0E23-4C80-8E29-B543BA0CEA54}"/>
    <cellStyle name="Naslov 1 3" xfId="1089" xr:uid="{EB3D4939-C002-466C-BD38-770080C99884}"/>
    <cellStyle name="NASLOV 10" xfId="1090" xr:uid="{675DD86C-9C97-46C7-AEC8-19D982C4A868}"/>
    <cellStyle name="Naslov 100" xfId="1091" xr:uid="{BB3783A6-0594-4556-B56E-2599E62142B6}"/>
    <cellStyle name="Naslov 101" xfId="1092" xr:uid="{188AA19E-ADAA-49DE-B98C-52FC26A2618E}"/>
    <cellStyle name="Naslov 102" xfId="1093" xr:uid="{DD1DB40B-07E5-4A3E-91F8-5696C44B05E4}"/>
    <cellStyle name="Naslov 103" xfId="1094" xr:uid="{C39059BA-3B92-4A72-B385-35322CD7F8D4}"/>
    <cellStyle name="Naslov 104" xfId="1095" xr:uid="{6F4DF533-6D45-463A-96BB-A38E21B65B2E}"/>
    <cellStyle name="Naslov 105" xfId="1096" xr:uid="{E2434F60-E2F4-46F8-AF98-373CD04753FE}"/>
    <cellStyle name="Naslov 106" xfId="1097" xr:uid="{1F33D7A5-97AE-4C13-B527-5D6B73FF90AA}"/>
    <cellStyle name="Naslov 107" xfId="1098" xr:uid="{E5845BBC-E8C4-4063-A7FD-1DCC3DB42D24}"/>
    <cellStyle name="Naslov 108" xfId="1099" xr:uid="{DC48E7A0-479E-4AAA-8EDD-B9A1CFCC861E}"/>
    <cellStyle name="NASLOV 11" xfId="1100" xr:uid="{659849B1-2887-4891-BA40-6B1D8972B340}"/>
    <cellStyle name="NASLOV 12" xfId="1101" xr:uid="{10EC9750-F2FA-45D1-B57E-93C367B4D5D9}"/>
    <cellStyle name="NASLOV 13" xfId="1102" xr:uid="{4ABC1347-E28E-446C-9861-E4795AD57A5C}"/>
    <cellStyle name="NASLOV 14" xfId="1103" xr:uid="{79438701-67B9-4832-BB79-D4C070B34C35}"/>
    <cellStyle name="NASLOV 15" xfId="1104" xr:uid="{9B4851D1-D6DB-44FD-84D6-0D22B26AF8F1}"/>
    <cellStyle name="NASLOV 16" xfId="1105" xr:uid="{818836AB-2FF1-459C-889F-964A459E1082}"/>
    <cellStyle name="NASLOV 17" xfId="1106" xr:uid="{EAA9DA37-FBD8-4582-BF2D-FD1252A07F14}"/>
    <cellStyle name="NASLOV 18" xfId="1107" xr:uid="{5C47E3AB-73E7-4026-86E7-E9B66D57B868}"/>
    <cellStyle name="NASLOV 19" xfId="1108" xr:uid="{90A00551-E500-477A-A006-FFD0AFBFD687}"/>
    <cellStyle name="Naslov 2 2" xfId="1109" xr:uid="{4E885D00-7048-46E4-AA63-3A834C114368}"/>
    <cellStyle name="Naslov 2 3" xfId="1110" xr:uid="{33D2B8F3-4118-4140-9AA3-C1D11685B07F}"/>
    <cellStyle name="Naslov 20" xfId="1111" xr:uid="{A1C9A27F-3821-4903-A3F2-AC547002AF39}"/>
    <cellStyle name="Naslov 21" xfId="1112" xr:uid="{0F72374F-FD34-44FE-98F3-81808C5D9DE6}"/>
    <cellStyle name="Naslov 22" xfId="1113" xr:uid="{E44EEEC2-F7BD-4EAE-B3C8-6C6AE013FFFD}"/>
    <cellStyle name="Naslov 23" xfId="1114" xr:uid="{21D2E4AB-1067-4D0D-9B58-80F9DA528B52}"/>
    <cellStyle name="Naslov 24" xfId="1115" xr:uid="{5D6E0919-1AD2-4BCD-9F35-FBCAD4A42145}"/>
    <cellStyle name="Naslov 25" xfId="1116" xr:uid="{0B0C4214-7D68-4435-9DF3-F2C0C1E85FDA}"/>
    <cellStyle name="Naslov 26" xfId="1117" xr:uid="{D6528068-D0C5-4FC0-84A2-DF21215F7272}"/>
    <cellStyle name="Naslov 27" xfId="1118" xr:uid="{2387AEC6-1CB0-4924-8F7E-4299D546A750}"/>
    <cellStyle name="Naslov 28" xfId="1119" xr:uid="{855FE819-076E-4BAA-9E63-D85713AD01A6}"/>
    <cellStyle name="Naslov 29" xfId="1120" xr:uid="{C19E959D-CEF0-433D-842F-F369B8E48DEC}"/>
    <cellStyle name="Naslov 3 2" xfId="1121" xr:uid="{8C159D42-A201-40BA-BAF8-F2B4540E2CB2}"/>
    <cellStyle name="Naslov 3 2 2" xfId="2087" xr:uid="{B6E95E3A-67EE-4495-91B9-E1F44EB09802}"/>
    <cellStyle name="Naslov 3 3" xfId="1122" xr:uid="{4CC390E3-AA01-471C-BB93-7CF7BAB46943}"/>
    <cellStyle name="Naslov 30" xfId="1123" xr:uid="{0D81ED6F-2785-4225-983C-7DCE5EE26F7C}"/>
    <cellStyle name="Naslov 31" xfId="1124" xr:uid="{75EDCE49-0D10-4444-BF61-C013C75B82C7}"/>
    <cellStyle name="Naslov 32" xfId="1125" xr:uid="{1765481F-C5BE-41A9-8199-D6C2FE1201FC}"/>
    <cellStyle name="Naslov 33" xfId="1126" xr:uid="{ECAF5AB0-A1F7-454A-82D9-3B946C4FA053}"/>
    <cellStyle name="Naslov 34" xfId="1127" xr:uid="{32A85CFF-1611-43F9-BF7C-83A10AA7482F}"/>
    <cellStyle name="Naslov 35" xfId="1128" xr:uid="{2D6ADBB5-1289-4134-85F0-86876A5CF00A}"/>
    <cellStyle name="Naslov 36" xfId="1129" xr:uid="{5B458BF6-E89C-44D8-A176-F73BBC0C66BE}"/>
    <cellStyle name="Naslov 37" xfId="1130" xr:uid="{CB5F3C19-5A90-4698-B875-E394B04BEE9F}"/>
    <cellStyle name="Naslov 38" xfId="1131" xr:uid="{74222C67-D968-474F-B5E4-9C1A4322921F}"/>
    <cellStyle name="Naslov 39" xfId="1132" xr:uid="{C6153629-D999-4CE2-A927-3228EE1A3DFB}"/>
    <cellStyle name="Naslov 4 2" xfId="1133" xr:uid="{B4DA2966-1F56-4B13-AA36-61C1C70D2ED6}"/>
    <cellStyle name="Naslov 4 3" xfId="1134" xr:uid="{B6DFB85D-DE29-48E0-8861-B7AEABC72839}"/>
    <cellStyle name="Naslov 40" xfId="1135" xr:uid="{B80279DC-D2F0-47C2-963B-64B0B09EEE9D}"/>
    <cellStyle name="Naslov 41" xfId="1136" xr:uid="{BED80234-FF8C-4341-848B-9B0C61FF3AF7}"/>
    <cellStyle name="Naslov 42" xfId="1137" xr:uid="{5C6D2B3A-4476-4BCF-BAE4-9EA3B0AC21AC}"/>
    <cellStyle name="Naslov 43" xfId="1138" xr:uid="{3FAEC285-7A6E-4F56-AB77-F899DE0ED50D}"/>
    <cellStyle name="Naslov 44" xfId="1139" xr:uid="{4C51D31F-E39E-4FA7-809D-3563D82FE429}"/>
    <cellStyle name="Naslov 45" xfId="1140" xr:uid="{80F66DE9-0D3E-4E92-BB48-0A10176C25AF}"/>
    <cellStyle name="Naslov 46" xfId="1141" xr:uid="{37FBCA5B-432A-49B1-8D4C-EA0C5FD567DF}"/>
    <cellStyle name="Naslov 47" xfId="1142" xr:uid="{3FA64EEA-73AE-4F45-A962-61EED5958171}"/>
    <cellStyle name="Naslov 48" xfId="1143" xr:uid="{2FCA76D6-0460-48C9-BD77-8647B55CCAF7}"/>
    <cellStyle name="Naslov 49" xfId="1144" xr:uid="{2A35FDB8-6787-48F9-970A-343C921D6BF7}"/>
    <cellStyle name="Naslov 5" xfId="1145" xr:uid="{CDFF9805-D413-461B-BEC2-336E7DAEE5A4}"/>
    <cellStyle name="NASLOV 5 2" xfId="1146" xr:uid="{7BCAE3B6-EE69-4304-83E5-D15F4B114209}"/>
    <cellStyle name="Naslov 50" xfId="1147" xr:uid="{4C3956D2-780C-488E-8298-EA97149F1C9F}"/>
    <cellStyle name="Naslov 51" xfId="1148" xr:uid="{5C53B095-B2E1-4FC7-B9F2-27DE08F5921E}"/>
    <cellStyle name="Naslov 52" xfId="1149" xr:uid="{C5814EC3-D57A-4829-ACB5-F5A6FBE9A3F9}"/>
    <cellStyle name="Naslov 53" xfId="1150" xr:uid="{71DC50E9-3421-4FAF-B6B6-ADB3ACA4C15F}"/>
    <cellStyle name="Naslov 54" xfId="1151" xr:uid="{A365F05A-3421-4A92-9C34-ADF37BCF4E2D}"/>
    <cellStyle name="Naslov 55" xfId="1152" xr:uid="{4BD07379-214A-4329-B8FA-E5B2594455CA}"/>
    <cellStyle name="Naslov 56" xfId="1153" xr:uid="{51500791-7F5A-46FE-AD63-2E54B7238F6D}"/>
    <cellStyle name="Naslov 57" xfId="1154" xr:uid="{1A6C905A-0384-4CF6-9D1A-332364D7F130}"/>
    <cellStyle name="Naslov 58" xfId="1155" xr:uid="{CB5B7C52-8941-44D0-93F9-D283CAB64091}"/>
    <cellStyle name="Naslov 59" xfId="1156" xr:uid="{E7038903-FF67-4B16-8FE6-21A6803A2220}"/>
    <cellStyle name="NASLOV 6" xfId="1157" xr:uid="{B7398F69-D308-4AFC-956D-C1ED0B5E3105}"/>
    <cellStyle name="Naslov 60" xfId="1158" xr:uid="{FCDA1009-0B49-44BC-AB28-28F0EC620A11}"/>
    <cellStyle name="Naslov 61" xfId="1159" xr:uid="{38C5F5BC-90AF-48A0-A635-7CD88FC1BC1A}"/>
    <cellStyle name="Naslov 62" xfId="1160" xr:uid="{9D395F5A-1328-4F17-9208-E7038A2C0E96}"/>
    <cellStyle name="Naslov 63" xfId="1161" xr:uid="{A54583F8-50D5-455B-B86C-AB4488C4928C}"/>
    <cellStyle name="Naslov 64" xfId="1162" xr:uid="{E267A0B5-C193-43E0-BDD7-F95FFADCFDDB}"/>
    <cellStyle name="Naslov 65" xfId="1163" xr:uid="{99335182-F50A-4D8D-B94F-FA4D86C1658E}"/>
    <cellStyle name="Naslov 66" xfId="1164" xr:uid="{6F982045-5EB1-4AE5-884C-3422E95638FC}"/>
    <cellStyle name="Naslov 67" xfId="1165" xr:uid="{7C849405-5272-4B7C-99B7-A67784D16E3E}"/>
    <cellStyle name="Naslov 68" xfId="1166" xr:uid="{F7A5083E-8646-410E-B54B-E75F7BB017B0}"/>
    <cellStyle name="Naslov 69" xfId="1167" xr:uid="{51B8A10D-FD92-4610-9EA0-E1FBB0CE35CC}"/>
    <cellStyle name="NASLOV 7" xfId="1168" xr:uid="{6C63EAB8-E7EC-46E2-BA3F-D7249ED7ACF2}"/>
    <cellStyle name="Naslov 70" xfId="1169" xr:uid="{339AB0E7-54CD-4055-A051-DFB18D6F01A1}"/>
    <cellStyle name="Naslov 71" xfId="1170" xr:uid="{F5465F13-E4A6-4C25-9732-BCD50317427D}"/>
    <cellStyle name="Naslov 72" xfId="1171" xr:uid="{49D8D5F5-B4F0-4DC2-B96B-86AB2FB6A2BB}"/>
    <cellStyle name="Naslov 73" xfId="1172" xr:uid="{241A38CB-0A75-4C5F-BD3E-B5F2BE9BA99E}"/>
    <cellStyle name="Naslov 74" xfId="1173" xr:uid="{A2DA0B9C-075D-4792-8AA9-B33306D23BC4}"/>
    <cellStyle name="Naslov 75" xfId="1174" xr:uid="{4A093CD8-482E-4E80-B2EF-166B88AEFAA9}"/>
    <cellStyle name="Naslov 76" xfId="1175" xr:uid="{E6C7FD70-573E-4ECC-BCE8-A8498D37B0D4}"/>
    <cellStyle name="Naslov 77" xfId="1176" xr:uid="{69F91B2B-C12B-4C2F-AE4D-65463AFD8C4F}"/>
    <cellStyle name="Naslov 78" xfId="1177" xr:uid="{9A4526DD-80EC-453C-9ED3-1026867A90B2}"/>
    <cellStyle name="Naslov 79" xfId="1178" xr:uid="{35335ED9-A9B1-4A79-9EA5-FD629B0CCCD6}"/>
    <cellStyle name="NASLOV 8" xfId="1179" xr:uid="{61C90C56-BDBE-415A-8240-3C4712FB66FF}"/>
    <cellStyle name="Naslov 80" xfId="1180" xr:uid="{49882B92-E94A-4D76-B4C9-11104BBC856F}"/>
    <cellStyle name="Naslov 81" xfId="1181" xr:uid="{EAC283C7-B6F6-42ED-8680-EA3D32112E39}"/>
    <cellStyle name="Naslov 82" xfId="1182" xr:uid="{1B6D66D3-1FB7-4EA5-939A-D452542AE8DC}"/>
    <cellStyle name="Naslov 83" xfId="1183" xr:uid="{3366FC42-CA58-42BA-BE8A-DD6DBAA9F44C}"/>
    <cellStyle name="Naslov 84" xfId="1184" xr:uid="{F32CEBD9-6CC8-43EA-AA27-6F09EE7C0ADD}"/>
    <cellStyle name="Naslov 85" xfId="1185" xr:uid="{3F5C1295-32EC-4691-8272-A9F7B5F9F661}"/>
    <cellStyle name="Naslov 86" xfId="1186" xr:uid="{85BD00F2-4B4B-474A-A3BB-2804B500C6BB}"/>
    <cellStyle name="Naslov 87" xfId="1187" xr:uid="{CDFDFD96-9339-41A5-9E77-CE0B4DC1D5C5}"/>
    <cellStyle name="Naslov 88" xfId="1188" xr:uid="{FD689832-3273-46F0-8D8E-3DBA07C07861}"/>
    <cellStyle name="Naslov 89" xfId="1189" xr:uid="{7999F651-9EF3-4107-AF7C-F2CC7BB0E41F}"/>
    <cellStyle name="NASLOV 9" xfId="1190" xr:uid="{7CACF4AD-EFE9-42B1-88C8-F12A539A4E27}"/>
    <cellStyle name="Naslov 90" xfId="1191" xr:uid="{7E435415-269C-40B1-9C85-ADDB903FE760}"/>
    <cellStyle name="Naslov 91" xfId="1192" xr:uid="{467E6CA8-A9BD-468E-936E-69974D6B1208}"/>
    <cellStyle name="Naslov 92" xfId="1193" xr:uid="{F268401F-21DF-4D05-BB05-6BE076AC1AFB}"/>
    <cellStyle name="Naslov 93" xfId="1194" xr:uid="{F5DD28C0-C589-4C08-9DB8-A1A4448219ED}"/>
    <cellStyle name="Naslov 94" xfId="1195" xr:uid="{F2B71F3B-56A0-4BC8-B7A6-70FA285BC3B9}"/>
    <cellStyle name="Naslov 95" xfId="1196" xr:uid="{8E831B97-8C66-4636-8E87-D34435BFC750}"/>
    <cellStyle name="Naslov 96" xfId="1197" xr:uid="{6C55862D-3756-4980-BB96-3EA69CD90E09}"/>
    <cellStyle name="Naslov 97" xfId="1198" xr:uid="{0874C566-EF94-4B90-B98C-2DF589A67EAA}"/>
    <cellStyle name="Naslov 98" xfId="1199" xr:uid="{3273F28E-A6E1-4E93-B30D-0D6316A9D69D}"/>
    <cellStyle name="Naslov 99" xfId="1200" xr:uid="{E476021F-E107-497A-9550-17C78F236788}"/>
    <cellStyle name="Navadno 3" xfId="1201" xr:uid="{A3D22BA6-1E0F-4D5A-B35C-1B9073E2548F}"/>
    <cellStyle name="Navadno_BoQ-SE" xfId="1202" xr:uid="{B64AAB60-41DB-4BBC-8378-5C7C330F7620}"/>
    <cellStyle name="Neutral 10" xfId="1203" xr:uid="{B8EAE0B3-8545-438F-A818-4646A50ED83A}"/>
    <cellStyle name="Neutral 11" xfId="1204" xr:uid="{E2F74995-1E18-4D34-BF7A-422DAD47316A}"/>
    <cellStyle name="Neutral 12" xfId="1205" xr:uid="{338C7714-00B6-4830-A6A4-7FBDDB436C8B}"/>
    <cellStyle name="Neutral 13" xfId="1206" xr:uid="{2FF4CD98-48A3-4466-BFBF-509EA10C7A79}"/>
    <cellStyle name="Neutral 14" xfId="1207" xr:uid="{8DEDD5DC-DAAC-4081-87B9-F654D04C0F6B}"/>
    <cellStyle name="Neutral 2" xfId="1208" xr:uid="{A30EDE77-876E-4D67-91FE-E58C72732659}"/>
    <cellStyle name="Neutral 3" xfId="1209" xr:uid="{70BB9502-8DF7-4493-A043-9C12B1BA2080}"/>
    <cellStyle name="Neutral 4" xfId="1210" xr:uid="{409A2D73-020D-4521-8F52-C37DCC9A1E7F}"/>
    <cellStyle name="Neutral 5" xfId="1211" xr:uid="{05326756-FF22-4FE2-98BA-29601DACA6A8}"/>
    <cellStyle name="Neutral 6" xfId="1212" xr:uid="{C2D86158-A1BB-4D45-8DEE-AF2E3A20B8F5}"/>
    <cellStyle name="Neutral 7" xfId="1213" xr:uid="{C92A9EAE-8A88-4A87-BCF0-AA9038C24309}"/>
    <cellStyle name="Neutral 8" xfId="1214" xr:uid="{8B9E078D-7035-4E68-91EE-71AD58B82350}"/>
    <cellStyle name="Neutral 9" xfId="1215" xr:uid="{3AE95393-D1FF-4144-ADB8-C242BA1420E1}"/>
    <cellStyle name="Neutralno 2" xfId="1216" xr:uid="{D0BC3A33-4650-4819-9762-0A9BFCCF8B6B}"/>
    <cellStyle name="Neutralno 3" xfId="1217" xr:uid="{04347BFB-72D5-499C-832E-09EC84028188}"/>
    <cellStyle name="Neutre" xfId="1218" xr:uid="{43089517-87DD-4375-A847-17B662D8D697}"/>
    <cellStyle name="Nevtralno" xfId="1219" xr:uid="{A45ACA7E-8D7E-434F-94F0-CCC68FD9F583}"/>
    <cellStyle name="Normal" xfId="0" builtinId="0"/>
    <cellStyle name="Normal - Style1" xfId="1220" xr:uid="{2B37455A-F1D8-4A12-838F-90D7921C475C}"/>
    <cellStyle name="Normal 10" xfId="17" xr:uid="{D3827CAB-F84D-486F-ABDB-3463E126130B}"/>
    <cellStyle name="Normal 10 10" xfId="30" xr:uid="{5BBF4046-90DA-409E-AFBD-86D1FE40726E}"/>
    <cellStyle name="Normal 10 2" xfId="22" xr:uid="{415CB636-2DCC-49FE-8697-8446F61D64FA}"/>
    <cellStyle name="Normal 10 2 2" xfId="1222" xr:uid="{71AE078D-83E3-401E-8E9C-7850922523F7}"/>
    <cellStyle name="Normal 10 3" xfId="1223" xr:uid="{C4547929-73F4-4548-954A-11D00CC93DCB}"/>
    <cellStyle name="Normal 10 4" xfId="1224" xr:uid="{24D87C09-3E4A-4B59-9D05-EA09EEEFD224}"/>
    <cellStyle name="Normal 10 5" xfId="1221" xr:uid="{0232BADB-2E07-4690-9C1D-1C19CF8911A7}"/>
    <cellStyle name="Normal 10 6" xfId="1225" xr:uid="{4FB338B0-9F97-44B8-A7FF-083CAF7C1155}"/>
    <cellStyle name="Normal 10 7" xfId="1226" xr:uid="{84F006B6-52EF-4EF9-B385-237531B486C1}"/>
    <cellStyle name="Normal 103 2 3 2" xfId="2093" xr:uid="{3CB789EC-28E6-7749-94A5-7E0EFB9C53F2}"/>
    <cellStyle name="Normal 103 2 5" xfId="2092" xr:uid="{16E5C54C-9DE1-9346-8473-E0725DB8A222}"/>
    <cellStyle name="Normal 11" xfId="21" xr:uid="{773CE44D-3496-454E-81EF-7E6DC2DD3705}"/>
    <cellStyle name="Normal 11 2" xfId="1227" xr:uid="{F1482D0D-8AF7-41CB-989E-3714C3C683B7}"/>
    <cellStyle name="Normal 11 3" xfId="62" xr:uid="{5B4D65AC-7D70-4988-BF80-32C8DE4D9246}"/>
    <cellStyle name="Normal 12" xfId="63" xr:uid="{8405DDA6-518B-4DB1-937D-37914BB7283B}"/>
    <cellStyle name="Normal 12 2" xfId="1229" xr:uid="{79A3A232-6DD6-4D4A-9CCB-96716D56F5F7}"/>
    <cellStyle name="Normal 12 3" xfId="1230" xr:uid="{F0F3AE56-8FBB-4F34-BBC2-6228E664A54F}"/>
    <cellStyle name="Normal 12 4" xfId="1231" xr:uid="{15009923-6692-4187-82F4-1158F27B43A5}"/>
    <cellStyle name="Normal 12 5" xfId="1232" xr:uid="{3F69FB09-AF81-42D1-83F9-5872F8E85928}"/>
    <cellStyle name="Normal 12 6" xfId="1228" xr:uid="{6016D105-8772-4F82-AC1F-46231329B091}"/>
    <cellStyle name="Normal 13" xfId="1233" xr:uid="{43DA98AE-0390-477D-9180-0AC07764176C}"/>
    <cellStyle name="Normal 13 2" xfId="1234" xr:uid="{B2623BB8-1F3A-4A4C-981A-27920CAC01AF}"/>
    <cellStyle name="Normal 13 2 2" xfId="1235" xr:uid="{E001CB58-A49D-4D5C-A2FD-D79C80B70F3E}"/>
    <cellStyle name="Normal 13 3" xfId="1236" xr:uid="{6A3D4DDF-AA81-4C06-B8FD-E889C45A7FFC}"/>
    <cellStyle name="Normal 14" xfId="29" xr:uid="{E3E51CDC-F030-48E5-B7FB-08E91FC88F5D}"/>
    <cellStyle name="Normal 14 2" xfId="39" xr:uid="{413BED23-CA20-4F3B-987B-4CCFF32F817B}"/>
    <cellStyle name="Normal 14 2 2" xfId="2097" xr:uid="{D19E5E08-BB75-4E8E-AC80-4AB7BDEDC44A}"/>
    <cellStyle name="Normal 15" xfId="1237" xr:uid="{8823EBAB-7D16-46F2-87CC-C963FC0A312B}"/>
    <cellStyle name="Normal 15 2" xfId="1238" xr:uid="{66D7193C-B48F-4D97-8BCF-615131CC6686}"/>
    <cellStyle name="Normal 16" xfId="1239" xr:uid="{788BB768-FDCD-4D0F-89C9-E2B43DE9FB41}"/>
    <cellStyle name="Normal 16 2" xfId="1240" xr:uid="{039015A4-6E2C-4D6F-A369-84102EEBBEBD}"/>
    <cellStyle name="Normal 16 3" xfId="57" xr:uid="{E96F60CC-C523-4B56-8F10-7B0C8EB9F74E}"/>
    <cellStyle name="Normal 16 4" xfId="1241" xr:uid="{809C3B58-D52D-44FF-9D6B-7D31C9CE61C6}"/>
    <cellStyle name="Normal 16_elektroinstalacije" xfId="1242" xr:uid="{1628FA7A-DA6F-45B7-A354-53FF61D0471D}"/>
    <cellStyle name="Normal 17" xfId="1243" xr:uid="{78938A46-E81B-43A1-9224-D525A1989D69}"/>
    <cellStyle name="Normal 17 2" xfId="1244" xr:uid="{98FCE526-AE39-4CA9-930E-8715A88AAD13}"/>
    <cellStyle name="Normal 18" xfId="1245" xr:uid="{09D077F9-0B24-41A1-B9EE-71BE3563BACE}"/>
    <cellStyle name="Normal 18 2" xfId="1246" xr:uid="{02C6CC28-5BC9-4A9D-9440-86009BBC1DF1}"/>
    <cellStyle name="Normal 18 3" xfId="1247" xr:uid="{93F7531E-BA62-41D9-A9F8-EDA03B8BE0F7}"/>
    <cellStyle name="Normal 19" xfId="1248" xr:uid="{472B1611-0FB7-4689-93A0-5D28D6299A3F}"/>
    <cellStyle name="Normal 19 2" xfId="1249" xr:uid="{F1D10D19-737A-44CF-BA32-2354CC0B6BC2}"/>
    <cellStyle name="Normal 19 2 2" xfId="1250" xr:uid="{985DAF37-7698-4045-9B7F-5B39963EE2C0}"/>
    <cellStyle name="Normal 19_elektroinstalacije" xfId="1251" xr:uid="{2C4C7F19-7568-42F0-A86D-787722093B7D}"/>
    <cellStyle name="Normal 2" xfId="42" xr:uid="{403B97E0-D359-4649-BD4D-FA4F1F2FC7A6}"/>
    <cellStyle name="Normal 2 10" xfId="1252" xr:uid="{7EABA5C8-1BA3-47F2-9237-43F9510FEB17}"/>
    <cellStyle name="Normal 2 10 2" xfId="1253" xr:uid="{FB883AD8-EC3C-46B6-AFD4-FE041BD0EC5D}"/>
    <cellStyle name="Normal 2 10 3" xfId="1254" xr:uid="{C6051621-75EF-4628-A097-DFDC97D2518C}"/>
    <cellStyle name="Normal 2 10_BURE COMMERCE" xfId="1255" xr:uid="{471819C0-6316-411B-882F-6104A88F5D54}"/>
    <cellStyle name="Normal 2 11" xfId="64" xr:uid="{91E1CE0C-7E15-480A-8378-220CFDCE9982}"/>
    <cellStyle name="Normal 2 11 2" xfId="1256" xr:uid="{F0DB825C-8B77-4480-80DE-985BC409274D}"/>
    <cellStyle name="Normal 2 11 3" xfId="1257" xr:uid="{F07C7E7A-97CE-4CFC-AEE1-079EFC91BB2E}"/>
    <cellStyle name="Normal 2 11_BURE COMMERCE" xfId="1258" xr:uid="{358EA309-4A7C-4B2C-9B79-346EEC871302}"/>
    <cellStyle name="Normal 2 12" xfId="1259" xr:uid="{117677AF-0A44-42AA-B559-82B965B9EB60}"/>
    <cellStyle name="Normal 2 12 2" xfId="1260" xr:uid="{4BE71340-5CC1-4E2A-9BA5-78A61E27C15B}"/>
    <cellStyle name="Normal 2 12 3" xfId="1261" xr:uid="{DFBEFC98-E1B6-4A82-B122-F4F1E1B7BC5E}"/>
    <cellStyle name="Normal 2 12_BURE COMMERCE" xfId="1262" xr:uid="{F097FEFC-BB48-44D4-81F0-1DBC1D72C2A0}"/>
    <cellStyle name="Normal 2 13" xfId="1263" xr:uid="{ABD94EE4-283C-4DCB-998F-0D4065C6DDB5}"/>
    <cellStyle name="Normal 2 13 2" xfId="1264" xr:uid="{7BCBAFEF-1035-4B86-8350-ABE49DA615A6}"/>
    <cellStyle name="Normal 2 13 3" xfId="1265" xr:uid="{5E1F5E1C-8C77-4696-B7A5-D2677F07F95D}"/>
    <cellStyle name="Normal 2 13_BURE COMMERCE" xfId="1266" xr:uid="{37025189-4BB5-48D8-842F-E90E6D2F7CA5}"/>
    <cellStyle name="Normal 2 14" xfId="1267" xr:uid="{C52BECB2-474B-4FEF-BF13-F5F0B33DF632}"/>
    <cellStyle name="Normal 2 15" xfId="1268" xr:uid="{BDC4B980-F971-4662-9324-37D7A89C9C4F}"/>
    <cellStyle name="Normal 2 15 2" xfId="1269" xr:uid="{1EA01024-1FBD-43A5-BDDB-EB2F6C0A4218}"/>
    <cellStyle name="Normal 2 16" xfId="1270" xr:uid="{A4E57ADB-1E01-4ED3-8A1A-3CF2F941351B}"/>
    <cellStyle name="Normal 2 17" xfId="1271" xr:uid="{F136B287-8413-4879-90CC-33459CCF667F}"/>
    <cellStyle name="Normal 2 18" xfId="1272" xr:uid="{DC89C20B-7417-4682-92E3-9F595E170625}"/>
    <cellStyle name="Normal 2 19" xfId="1273" xr:uid="{75B90771-209E-4446-88C3-2D08FE70CBB8}"/>
    <cellStyle name="Normal 2 2" xfId="8" xr:uid="{ED423EB0-BD00-41E5-B7EF-38E6BF55B921}"/>
    <cellStyle name="Normal 2 2 2" xfId="9" xr:uid="{A8017B24-F0C9-4B69-915B-7842AC6C7AA0}"/>
    <cellStyle name="Normal 2 2 2 2" xfId="12" xr:uid="{E0225EEE-CA58-47EF-9726-A3C76387ECAF}"/>
    <cellStyle name="Normal 2 2 3" xfId="15" xr:uid="{A4A1B71C-13CE-4963-A119-B3FBF4EBA57D}"/>
    <cellStyle name="Normal 2 2 3 2" xfId="1274" xr:uid="{ECDD2B41-95D1-402E-BC78-61088683220B}"/>
    <cellStyle name="Normal 2 2 4" xfId="47" xr:uid="{CDB132CC-40F1-4083-BBE9-CC636E43215C}"/>
    <cellStyle name="Normal 2 2 4 2" xfId="1275" xr:uid="{4F99AA5A-806E-4A60-A784-6E5E4CEC6876}"/>
    <cellStyle name="Normal 2 2 5" xfId="1276" xr:uid="{DD6F8B80-2965-4D4C-99CE-10515F8DF28C}"/>
    <cellStyle name="Normal 2 2 6" xfId="1277" xr:uid="{B1AA71E8-9E1F-4FBA-B0A3-7D0A294382B3}"/>
    <cellStyle name="Normal 2 2 9 7" xfId="2095" xr:uid="{20944CC1-7EA4-436D-8857-514618453F28}"/>
    <cellStyle name="Normal 2 2_123_IZ_troskovnik_rasvjeta_120320_telektra" xfId="1278" xr:uid="{39E95F07-9367-480F-B92B-2FC47D67EB3D}"/>
    <cellStyle name="Normal 2 20" xfId="1279" xr:uid="{490AE459-067B-416B-8F8B-FF2F5717091F}"/>
    <cellStyle name="Normal 2 21" xfId="1280" xr:uid="{5909A70C-D204-44A2-9C12-A867F1874AFC}"/>
    <cellStyle name="Normal 2 22" xfId="1281" xr:uid="{FDE932DA-8C87-48FD-9A99-00D76A787136}"/>
    <cellStyle name="Normal 2 23" xfId="1282" xr:uid="{2CE176EF-502C-4F32-8F66-3A4D726BD013}"/>
    <cellStyle name="Normal 2 24" xfId="1283" xr:uid="{50E18CD5-7E64-4DC9-AF90-BFF39E0B9DAD}"/>
    <cellStyle name="Normal 2 25" xfId="1284" xr:uid="{260CBE85-C5E5-4DD2-9456-D2A77EA45690}"/>
    <cellStyle name="Normal 2 26" xfId="1285" xr:uid="{7C602A17-F26E-428D-A619-78059C7E5FE5}"/>
    <cellStyle name="Normal 2 27" xfId="1286" xr:uid="{76831619-3038-4138-A3D9-79CC80306E48}"/>
    <cellStyle name="Normal 2 28" xfId="1287" xr:uid="{B96ECDBC-C9D5-4D51-AE49-6BFE20987783}"/>
    <cellStyle name="Normal 2 29" xfId="1288" xr:uid="{BACE3638-B42E-4040-93E5-B83634C5EA72}"/>
    <cellStyle name="Normal 2 3" xfId="5" xr:uid="{0B26A0A2-7FD3-45EA-9BB3-96D8DB215806}"/>
    <cellStyle name="Normal 2 3 2" xfId="1289" xr:uid="{DD60005C-CFF5-448E-9F00-4ABDC3295B8C}"/>
    <cellStyle name="Normal 2 3 3" xfId="1290" xr:uid="{D287EFAE-0C52-48D8-B361-BB268407F2B5}"/>
    <cellStyle name="Normal 2 3 4" xfId="1291" xr:uid="{BE333181-1E0E-492C-B8D0-DDC99F172031}"/>
    <cellStyle name="Normal 2 3_BURE COMMERCE" xfId="1292" xr:uid="{C0884658-DA5D-44EF-B922-F76284146786}"/>
    <cellStyle name="Normal 2 30" xfId="1293" xr:uid="{14D44670-BA7A-4461-8C70-878E72A5E8BC}"/>
    <cellStyle name="Normal 2 31" xfId="1294" xr:uid="{B8516118-9BCA-4862-A7A7-258CE3DFE9C6}"/>
    <cellStyle name="Normal 2 32" xfId="1295" xr:uid="{85B8BC59-FCDC-4391-9890-DE5F9727A84B}"/>
    <cellStyle name="Normal 2 33" xfId="1296" xr:uid="{8A0AFCF9-C464-49AE-B27B-CD66EA28ED56}"/>
    <cellStyle name="Normal 2 34" xfId="1297" xr:uid="{E0759767-73DC-42EB-8D62-CDCC8B043481}"/>
    <cellStyle name="Normal 2 35" xfId="1298" xr:uid="{D9E63CC1-2421-4316-99F8-948540ADBB86}"/>
    <cellStyle name="Normal 2 36" xfId="1299" xr:uid="{1B05DD79-E0C6-4DAF-B111-FAA772D182EF}"/>
    <cellStyle name="Normal 2 4" xfId="1300" xr:uid="{38E0CF17-07F5-457C-B137-05DD2DC8E023}"/>
    <cellStyle name="Normal 2 4 2" xfId="1301" xr:uid="{EC1E9926-ABC9-4F4B-8714-B574F238D57D}"/>
    <cellStyle name="Normal 2 4 3" xfId="1302" xr:uid="{19A1E338-D973-43CA-A421-0E39EB166C76}"/>
    <cellStyle name="Normal 2 4_BURE COMMERCE" xfId="1303" xr:uid="{3B3B0174-88E4-4320-9324-DD731399D919}"/>
    <cellStyle name="Normal 2 5" xfId="1304" xr:uid="{A9BBFCAB-4D31-4E0E-A282-4278A4C4E7BA}"/>
    <cellStyle name="Normal 2 5 2" xfId="1305" xr:uid="{09113826-BF74-4AD9-9F5C-256596653A6C}"/>
    <cellStyle name="Normal 2 5 3" xfId="1306" xr:uid="{9A3C9927-CA40-4E09-871F-ACC840FC5BCA}"/>
    <cellStyle name="Normal 2 5 3 2" xfId="1307" xr:uid="{5FCE2954-6BE1-4637-8304-7AA1CAD59DBC}"/>
    <cellStyle name="Normal 2 5 4" xfId="1308" xr:uid="{7BFF50A8-D87E-41F0-9D5E-052B132A942C}"/>
    <cellStyle name="Normal 2 5_123_IZ_troskovnik_rasvjeta_120320_telektra" xfId="1309" xr:uid="{64AB5AE7-CD1D-455C-95A4-77F525763991}"/>
    <cellStyle name="Normal 2 6" xfId="1310" xr:uid="{081434D1-CDB6-497B-A446-F7E71C0BECE4}"/>
    <cellStyle name="Normal 2 6 2" xfId="1311" xr:uid="{08E847D2-2A7D-435C-BA80-E861416A72FF}"/>
    <cellStyle name="Normal 2 6 3" xfId="1312" xr:uid="{CE3E5E62-82D4-45E9-9043-5F721D633A29}"/>
    <cellStyle name="Normal 2 6 4" xfId="1313" xr:uid="{0565D68D-4F6F-4433-A1FF-B27D95D20C3B}"/>
    <cellStyle name="Normal 2 6_BURE COMMERCE" xfId="1314" xr:uid="{C6353F20-33A2-4A0A-9CCB-34C928CEDF5D}"/>
    <cellStyle name="Normal 2 7" xfId="1315" xr:uid="{CAA24B39-12E4-4EDC-96FD-87E3D58D8B4F}"/>
    <cellStyle name="Normal 2 7 2" xfId="1316" xr:uid="{FE6CB56A-CF9D-4CA1-9CC8-7580A8406C60}"/>
    <cellStyle name="Normal 2 7 3" xfId="1317" xr:uid="{B25F9D96-FAE8-41E8-9BA9-0E3AD79C023D}"/>
    <cellStyle name="Normal 2 7_BURE COMMERCE" xfId="1318" xr:uid="{68053114-A163-44C0-B78E-C7CC2C65B359}"/>
    <cellStyle name="Normal 2 8" xfId="1319" xr:uid="{63963D05-8AEB-4DAC-8A14-B8801674BB87}"/>
    <cellStyle name="Normal 2 8 2" xfId="1320" xr:uid="{89CEAEE0-A9D5-47E9-BFB9-53C6CBD7D54C}"/>
    <cellStyle name="Normal 2 8 3" xfId="1321" xr:uid="{49267FF1-42B9-48E3-8595-351E3B85EF25}"/>
    <cellStyle name="Normal 2 8_BURE COMMERCE" xfId="1322" xr:uid="{E55EEAD6-274A-47D1-A1B1-2F03FE316B47}"/>
    <cellStyle name="Normal 2 9" xfId="56" xr:uid="{F98E07A2-E876-4F2A-9908-AF574D0D2D25}"/>
    <cellStyle name="Normal 2 9 2" xfId="1324" xr:uid="{86835D9E-D28A-4A08-860A-A5C74568B6AB}"/>
    <cellStyle name="Normal 2 9 3" xfId="1325" xr:uid="{478CBBA5-BF56-4B36-A42B-C23D4ACB9432}"/>
    <cellStyle name="Normal 2 9 4" xfId="1323" xr:uid="{E027845A-1B45-409E-BBA2-ECAC76E0263F}"/>
    <cellStyle name="Normal 2 9_BURE COMMERCE" xfId="1326" xr:uid="{9A86A61E-76B7-4859-B83C-CCADEB84120C}"/>
    <cellStyle name="Normal 2_02_FPZ_borongaj_69 -TENDER_TROŠKOVNIK_ELEKTRO_FAZA_1U_L" xfId="1327" xr:uid="{623CCCCB-C665-447A-916A-7FC7FF6C73A2}"/>
    <cellStyle name="Normal 20" xfId="1328" xr:uid="{EC663ACF-3AC1-4BE7-88AD-7EEF560B8E66}"/>
    <cellStyle name="Normal 20 2" xfId="1329" xr:uid="{D7805EEC-BF65-4D0F-B311-2AE5372949C9}"/>
    <cellStyle name="Normal 20_elektroinstalacije" xfId="1330" xr:uid="{02966A62-4BD5-4D4D-AB5E-46E802B91D9F}"/>
    <cellStyle name="Normal 21" xfId="1331" xr:uid="{4D539E4A-25BB-4F54-AE23-C2213FFB2776}"/>
    <cellStyle name="Normal 21 2" xfId="1332" xr:uid="{93B5FBAD-2742-45EA-9184-97249E783AB1}"/>
    <cellStyle name="Normal 22" xfId="1333" xr:uid="{32E47641-8365-4F6A-BE3B-AE4432EAA61E}"/>
    <cellStyle name="Normal 22 2" xfId="1334" xr:uid="{57A6CEE6-8F10-4C2F-B71D-8D16D3DD2CED}"/>
    <cellStyle name="Normal 23" xfId="1335" xr:uid="{B8E592D7-6CF5-41C3-B0E2-857A9BAAA769}"/>
    <cellStyle name="Normal 23 2" xfId="1336" xr:uid="{5B823B20-0268-4001-81DD-09B56F10336C}"/>
    <cellStyle name="Normal 24" xfId="1337" xr:uid="{BD533459-1DB6-488C-B896-9FFAF62BCAE0}"/>
    <cellStyle name="Normal 24 2" xfId="1338" xr:uid="{4DE5A69E-F59E-47EB-9E6E-45CB644DBA55}"/>
    <cellStyle name="Normal 25" xfId="1339" xr:uid="{54A365B8-1B48-4E9E-9DEB-AF777DF41658}"/>
    <cellStyle name="Normal 25 2" xfId="1340" xr:uid="{CD82781F-BB96-492C-8606-09D16EC0635F}"/>
    <cellStyle name="Normal 26" xfId="1341" xr:uid="{7CBA16E2-533D-4A42-963C-E7D0924A6396}"/>
    <cellStyle name="Normal 26 2" xfId="1342" xr:uid="{B5F41A6C-C360-467D-A366-8F4BF64546AA}"/>
    <cellStyle name="Normal 27" xfId="1343" xr:uid="{E3F6FB76-7B39-4B9E-BCF4-3C5D75802153}"/>
    <cellStyle name="Normal 27 2" xfId="1344" xr:uid="{32A0AD1D-D58D-4C0B-8BC6-C1CDD10846C0}"/>
    <cellStyle name="Normal 28" xfId="1345" xr:uid="{D9DC638C-43F8-48C3-93DF-5AAE0CC05914}"/>
    <cellStyle name="Normal 28 2" xfId="1346" xr:uid="{A075F754-6A78-4402-8497-26AFC0EDD728}"/>
    <cellStyle name="Normal 29" xfId="1347" xr:uid="{303B6A87-CF07-4AC3-B952-1F3091FF4EAE}"/>
    <cellStyle name="Normal 29 2" xfId="1348" xr:uid="{7C8E0508-A422-40D4-B899-49B5579C41D9}"/>
    <cellStyle name="Normal 3" xfId="4" xr:uid="{7C840198-FB85-42EC-B557-6F7C6F65BC78}"/>
    <cellStyle name="Normal 3 10" xfId="1350" xr:uid="{765C6DE9-76A2-4E82-99BA-8BF3C925B3DF}"/>
    <cellStyle name="Normal 3 10 2" xfId="14" xr:uid="{3FECA1C4-4DB3-4F71-A510-82A29A34D381}"/>
    <cellStyle name="Normal 3 10 3" xfId="1351" xr:uid="{9063F83D-2378-44DE-A1C8-07DA0F93CE1E}"/>
    <cellStyle name="Normal 3 10_BURE COMMERCE" xfId="1352" xr:uid="{515B4E35-0772-4AC2-95F0-A599C127E3AE}"/>
    <cellStyle name="Normal 3 11" xfId="1353" xr:uid="{DC7EC50C-0F0F-4905-AFEE-E1DBA4BDDC31}"/>
    <cellStyle name="Normal 3 11 2" xfId="1354" xr:uid="{2DA8B2F8-5ABB-4096-B91D-A9A9B4ECD450}"/>
    <cellStyle name="Normal 3 11 3" xfId="1355" xr:uid="{A9038C36-4868-4AD8-B8B2-79E3A588604E}"/>
    <cellStyle name="Normal 3 11_BURE COMMERCE" xfId="1356" xr:uid="{7C4F49E9-1A05-44A8-BEC6-30D13A2C5B83}"/>
    <cellStyle name="Normal 3 12" xfId="1357" xr:uid="{92C452CC-82DB-4AC3-BEA4-396C684D44CA}"/>
    <cellStyle name="Normal 3 12 2" xfId="1358" xr:uid="{EBF4D4D7-6005-42E1-88DF-3660416BB4DD}"/>
    <cellStyle name="Normal 3 12 3" xfId="1359" xr:uid="{C3131811-2A3D-494D-9DBE-A6BD46A671AF}"/>
    <cellStyle name="Normal 3 12_BURE COMMERCE" xfId="1360" xr:uid="{7B69E4CB-E0A4-42A2-8679-908801DDA438}"/>
    <cellStyle name="Normal 3 13" xfId="1361" xr:uid="{54CD50F5-2FEB-4C16-A949-77E60D712401}"/>
    <cellStyle name="Normal 3 13 2" xfId="1362" xr:uid="{10D944C2-9BF6-4439-A279-8FE696305AD7}"/>
    <cellStyle name="Normal 3 13 3" xfId="1363" xr:uid="{406BDB20-B126-45AC-BFB1-ED64208EEBA8}"/>
    <cellStyle name="Normal 3 13_BURE COMMERCE" xfId="1364" xr:uid="{4183C526-607A-463E-932F-79A2A6174CB6}"/>
    <cellStyle name="Normal 3 14" xfId="1365" xr:uid="{7E0066FC-02EF-4443-96D5-5CE13D4F585B}"/>
    <cellStyle name="Normal 3 15" xfId="1366" xr:uid="{EE5D139E-981C-4886-AC37-B4BEFDEBE7A0}"/>
    <cellStyle name="Normal 3 15 2" xfId="1367" xr:uid="{A01BBF63-AF4E-4B0A-9AF0-23E75B0C00AC}"/>
    <cellStyle name="Normal 3 16" xfId="1368" xr:uid="{B97ADD1F-1694-4C01-8D8F-53D4E36B6D03}"/>
    <cellStyle name="Normal 3 17" xfId="1369" xr:uid="{4AB7B72A-2505-4C76-BB0A-A94FDA078BC1}"/>
    <cellStyle name="Normal 3 18" xfId="1370" xr:uid="{1AE0B272-5C1C-41F5-9EF3-4A8B61BA483A}"/>
    <cellStyle name="Normal 3 19" xfId="1371" xr:uid="{F2B544F3-0C61-47A5-8E87-10386389D5B7}"/>
    <cellStyle name="Normal 3 2" xfId="45" xr:uid="{A39156D6-FE2A-488B-BA7E-184E36B54BF4}"/>
    <cellStyle name="Normal 3 2 2" xfId="13" xr:uid="{3C14A2DB-0248-4ABA-868D-7FD7EE598F3C}"/>
    <cellStyle name="Normal 3 2 2 2" xfId="1373" xr:uid="{E41FCC01-DE02-4E79-88EE-6C8CC70F7857}"/>
    <cellStyle name="Normal 3 2 3" xfId="1374" xr:uid="{06647467-DB86-4AAE-9956-A47DA33BCA03}"/>
    <cellStyle name="Normal 3 2 4" xfId="1375" xr:uid="{E9CB305B-DEAA-4170-9BD3-699FDD71DEE8}"/>
    <cellStyle name="Normal 3 2 5" xfId="1372" xr:uid="{2D10485F-C1BC-4731-90D9-8AC9C8772E73}"/>
    <cellStyle name="Normal 3 2_BURE COMMERCE" xfId="1376" xr:uid="{9FE29675-71C8-4281-ADEE-584A8FE1F40C}"/>
    <cellStyle name="Normal 3 20" xfId="1377" xr:uid="{32DE3C11-19F4-4F83-88D9-71CA26631FFC}"/>
    <cellStyle name="Normal 3 21" xfId="1378" xr:uid="{77C6C18D-67CA-4F99-9A41-D291C46017A7}"/>
    <cellStyle name="Normal 3 22" xfId="1379" xr:uid="{15AF4340-0A2D-4FAA-8C82-E1F9A81144A4}"/>
    <cellStyle name="Normal 3 23" xfId="1380" xr:uid="{B3E38C9D-6536-41E7-A473-A8AAF2EEBDA4}"/>
    <cellStyle name="Normal 3 24" xfId="1381" xr:uid="{325DE25E-370A-4689-9D54-E98840F3A2FB}"/>
    <cellStyle name="Normal 3 25" xfId="1382" xr:uid="{81875409-791A-4540-9439-EB3A728B8262}"/>
    <cellStyle name="Normal 3 26" xfId="1383" xr:uid="{86B44D70-A9DC-4653-8734-2845A5486127}"/>
    <cellStyle name="Normal 3 27" xfId="1384" xr:uid="{44BC316F-3023-4E9E-A512-44D499983C10}"/>
    <cellStyle name="Normal 3 28" xfId="1385" xr:uid="{BCED7A1F-A176-4A04-95AC-FD05653107DF}"/>
    <cellStyle name="Normal 3 29" xfId="1386" xr:uid="{775A566D-F99A-4C25-A783-788C4AF7D20A}"/>
    <cellStyle name="Normal 3 3" xfId="51" xr:uid="{C47F6883-83BE-4275-8F44-BCCD6D58B5E2}"/>
    <cellStyle name="Normal 3 3 2" xfId="1388" xr:uid="{B98BEDD5-D54C-4189-BA5F-14541982FA31}"/>
    <cellStyle name="Normal 3 3 3" xfId="1389" xr:uid="{B539CE0C-ED1D-48B3-B571-BFC00A6F5BB9}"/>
    <cellStyle name="Normal 3 3 4" xfId="1390" xr:uid="{63884FB7-D779-44DB-8134-269F3777A318}"/>
    <cellStyle name="Normal 3 3 5" xfId="1387" xr:uid="{3E95E376-84CD-4148-9AC9-FC29F89326F6}"/>
    <cellStyle name="Normal 3 3_BURE COMMERCE" xfId="1391" xr:uid="{0EE63B12-1C0C-4B46-B9A7-8AECBEEF65C4}"/>
    <cellStyle name="Normal 3 30" xfId="1392" xr:uid="{37D59315-D14F-4953-A8BA-1146A51F76A8}"/>
    <cellStyle name="Normal 3 31" xfId="1393" xr:uid="{53CFCBD8-E4FF-4419-848C-C71272C60E14}"/>
    <cellStyle name="Normal 3 32" xfId="1394" xr:uid="{7ECC2CB2-AB9F-486A-B418-3C5BB532A2C0}"/>
    <cellStyle name="Normal 3 33" xfId="1395" xr:uid="{0D34FD96-05ED-49BA-96BF-990AF64ED785}"/>
    <cellStyle name="Normal 3 34" xfId="1396" xr:uid="{A32FAE81-534C-4D5D-8CED-1AA541E5EA3F}"/>
    <cellStyle name="Normal 3 35" xfId="1397" xr:uid="{CDFAB918-7994-427D-B9A9-B2C84A4A90D7}"/>
    <cellStyle name="Normal 3 36" xfId="1398" xr:uid="{42BFC8EC-8154-420C-A22A-39B2CBC6A0A8}"/>
    <cellStyle name="Normal 3 37" xfId="1399" xr:uid="{90458AB4-EFCD-4148-AB1A-CCE44B06539E}"/>
    <cellStyle name="Normal 3 38" xfId="1349" xr:uid="{419B8E22-109F-400D-9B4C-7DB9E6BFD4BD}"/>
    <cellStyle name="Normal 3 4" xfId="58" xr:uid="{A871E184-6EEB-9F46-B3BB-BDA53520D6A1}"/>
    <cellStyle name="Normal 3 4 2" xfId="1401" xr:uid="{6B341274-E49D-4F1D-816D-3A460267FD56}"/>
    <cellStyle name="Normal 3 4 3" xfId="1402" xr:uid="{8F8D4756-9719-412D-98AE-BF5CC4F3FE01}"/>
    <cellStyle name="Normal 3 4 4" xfId="1403" xr:uid="{1BD96DA3-89FB-44A9-8153-15F184C00800}"/>
    <cellStyle name="Normal 3 4 5" xfId="1404" xr:uid="{C5C8B116-375E-4D8E-B370-795304628A3D}"/>
    <cellStyle name="Normal 3 4 6" xfId="1400" xr:uid="{D3F413DB-6818-411B-AA88-6790E7FA1CF0}"/>
    <cellStyle name="Normal 3 4_BURE COMMERCE" xfId="1405" xr:uid="{906EFBA4-75EB-434A-B9DD-43264C3CAB26}"/>
    <cellStyle name="Normal 3 5" xfId="1406" xr:uid="{A7A040D9-5E0B-4757-8008-8BD88CC275F6}"/>
    <cellStyle name="Normal 3 5 2" xfId="1407" xr:uid="{B6CB5AD2-2143-4C09-9CFA-F7ABA154BFFA}"/>
    <cellStyle name="Normal 3 5 3" xfId="1408" xr:uid="{7133EB56-034A-42E9-8841-278197D7BF84}"/>
    <cellStyle name="Normal 3 5 4" xfId="1409" xr:uid="{3B109D77-6F55-4CFA-A741-8FA50B746E0A}"/>
    <cellStyle name="Normal 3 5_BURE COMMERCE" xfId="1410" xr:uid="{B73015C3-1AD7-436A-980F-0158D2768EED}"/>
    <cellStyle name="Normal 3 6" xfId="1411" xr:uid="{F59D2F19-1DDC-4F2F-AFBC-A370983D9E78}"/>
    <cellStyle name="Normal 3 6 2" xfId="1412" xr:uid="{F69915A0-4884-4302-8A48-471B46A4F677}"/>
    <cellStyle name="Normal 3 6 3" xfId="1413" xr:uid="{21E74916-29CC-403D-82A8-3DB0BC51B520}"/>
    <cellStyle name="Normal 3 6 4" xfId="1414" xr:uid="{B768E39B-20C9-4F3E-94B7-EFDAA346C434}"/>
    <cellStyle name="Normal 3 6_BURE COMMERCE" xfId="1415" xr:uid="{127BE4EF-6122-4588-9276-CAF96A634FF8}"/>
    <cellStyle name="Normal 3 7" xfId="1416" xr:uid="{8159C927-CFE6-45DC-B837-666F666E5034}"/>
    <cellStyle name="Normal 3 7 2" xfId="1417" xr:uid="{71002377-5FA1-46A3-867A-5D6A5FF48B1C}"/>
    <cellStyle name="Normal 3 7 3" xfId="1418" xr:uid="{546CFCB9-E319-4CB9-A4BA-A366381250DE}"/>
    <cellStyle name="Normal 3 7_BURE COMMERCE" xfId="1419" xr:uid="{43B0C47F-6010-4FFF-90FF-20AFDDD6DF68}"/>
    <cellStyle name="Normal 3 8" xfId="1420" xr:uid="{6B4AD2F0-9947-448C-8C40-6BA1F6A149EB}"/>
    <cellStyle name="Normal 3 8 2" xfId="1421" xr:uid="{A2B9C377-0CC7-4EA6-B904-BA06AD8A70A8}"/>
    <cellStyle name="Normal 3 8 3" xfId="1422" xr:uid="{22BEEB19-637E-43B1-9546-7C645EAE6D36}"/>
    <cellStyle name="Normal 3 8_BURE COMMERCE" xfId="1423" xr:uid="{38E98929-9BC8-46B5-AC75-9FD55BBC8E3A}"/>
    <cellStyle name="Normal 3 9" xfId="1424" xr:uid="{DAA4FE6D-CA09-4545-897F-D1656DE24D81}"/>
    <cellStyle name="Normal 3 9 2" xfId="38" xr:uid="{A2ABE54B-5CD8-4FD7-AA83-148BA837D9BE}"/>
    <cellStyle name="Normal 3 9 3" xfId="1425" xr:uid="{14E13ABB-71C8-4440-9D28-A5DFA03886C0}"/>
    <cellStyle name="Normal 3 9_BURE COMMERCE" xfId="1426" xr:uid="{C686EA24-1E50-41B2-B5F2-FA43848A0384}"/>
    <cellStyle name="Normal 3_BKA_TR_BAUMAX-X_091221" xfId="1427" xr:uid="{2DFC7CF8-78D1-4D68-8C2D-D2EDC982291A}"/>
    <cellStyle name="Normal 30" xfId="1428" xr:uid="{D0B30891-3DAB-4D5E-8B90-8595164D93B7}"/>
    <cellStyle name="Normal 30 2" xfId="1429" xr:uid="{48252EA5-937F-41A6-833B-8538EAE41062}"/>
    <cellStyle name="Normal 31" xfId="1430" xr:uid="{AC0F3C01-6B6A-49EB-9DEB-76CB720A1FF6}"/>
    <cellStyle name="Normal 31 2" xfId="1431" xr:uid="{AF220204-C2A3-4A8C-8CDE-2D28EB91C9CD}"/>
    <cellStyle name="Normal 32" xfId="1432" xr:uid="{A7D4A7D1-5357-406D-8C86-ED57E6AC5586}"/>
    <cellStyle name="Normal 32 2" xfId="1433" xr:uid="{34C0520C-FBC1-45CD-9D1B-468CE93F8424}"/>
    <cellStyle name="Normal 33" xfId="1434" xr:uid="{E7CE40D9-C1E8-4D02-81F4-DED25ACF4C6C}"/>
    <cellStyle name="Normal 33 2" xfId="1435" xr:uid="{60F2F51C-7745-4138-A76B-1C35AE74FCBA}"/>
    <cellStyle name="Normal 34" xfId="1436" xr:uid="{6BD772D8-5CDD-4F9E-8EF8-2BCD38B7F14C}"/>
    <cellStyle name="Normal 34 2" xfId="1437" xr:uid="{B388E99B-202F-40FF-A86B-A7717489440A}"/>
    <cellStyle name="Normal 35" xfId="1438" xr:uid="{2F52CD5C-CE83-4457-9981-AC8190688CC8}"/>
    <cellStyle name="Normal 35 2" xfId="1439" xr:uid="{544537D1-7902-4F73-88CB-EF0A1E1D48AB}"/>
    <cellStyle name="Normal 36" xfId="1440" xr:uid="{8E81D2E4-2ACB-4D70-B7D1-78100DB0CB3A}"/>
    <cellStyle name="Normal 37" xfId="1441" xr:uid="{720F9DC1-F69A-48CE-A09E-815E0B498070}"/>
    <cellStyle name="Normal 38" xfId="1442" xr:uid="{3D0DCBED-FDE7-434A-A8E1-160F159331D9}"/>
    <cellStyle name="Normal 39" xfId="1443" xr:uid="{35CE73FA-33B3-43EC-A336-B14AE9E842B1}"/>
    <cellStyle name="Normal 4" xfId="1444" xr:uid="{FCF23451-9CF7-4E6D-A55D-22434544ADAE}"/>
    <cellStyle name="Normal 4 10" xfId="2094" xr:uid="{74653700-E2DD-4C03-8DBA-61C02DA36CC8}"/>
    <cellStyle name="Normal 4 2" xfId="6" xr:uid="{DEE39A6D-1FA4-4A71-9D21-4B389ECEDEB1}"/>
    <cellStyle name="Normal 4 2 2" xfId="1446" xr:uid="{D1CD1E48-7DAE-42A1-8C18-FC221A38F42D}"/>
    <cellStyle name="Normal 4 2 3" xfId="1445" xr:uid="{5A94B656-F82D-418E-8835-CCAF45F4A1CE}"/>
    <cellStyle name="Normal 4 3" xfId="1447" xr:uid="{2BBF3E13-D2CB-454F-9C9C-F8D3B2CC3F08}"/>
    <cellStyle name="Normal 4 4" xfId="1448" xr:uid="{CB66AD14-C797-443F-9756-2A6EB78C0F6D}"/>
    <cellStyle name="Normal 4_elektroinstalacije" xfId="1449" xr:uid="{88D046CD-D2C9-4995-ACC8-8CD7F64E6FB9}"/>
    <cellStyle name="Normal 40" xfId="1450" xr:uid="{860242D6-6405-4C7E-8909-61644AEB73C3}"/>
    <cellStyle name="Normal 41" xfId="65" xr:uid="{3724BCAC-1727-462E-A92E-F1AD5F73B773}"/>
    <cellStyle name="Normal 41 2" xfId="1451" xr:uid="{508C9DF8-B35E-40E8-AC04-2D930D7293D2}"/>
    <cellStyle name="Normal 42" xfId="1452" xr:uid="{03BC3CB4-E609-4EC2-A898-EF6D47832785}"/>
    <cellStyle name="Normal 43" xfId="1453" xr:uid="{D38624A3-96C8-4E3F-BB1F-D49C0038B0A0}"/>
    <cellStyle name="Normal 44" xfId="1454" xr:uid="{3F8BF8D3-EF3E-4F5B-85E7-FD87813C7537}"/>
    <cellStyle name="Normal 45" xfId="72" xr:uid="{201A2935-845F-49D8-9F29-3AC79E874C82}"/>
    <cellStyle name="Normal 46" xfId="1455" xr:uid="{2AADBC5A-5356-4B88-9C9F-82FD0B7FD039}"/>
    <cellStyle name="Normal 47" xfId="34" xr:uid="{74D564B0-F6D6-4615-9E98-61CE39ED5B22}"/>
    <cellStyle name="Normal 48" xfId="2072" xr:uid="{00A22CA1-9195-4482-B7BB-98AA6D40D30A}"/>
    <cellStyle name="Normal 49" xfId="40" xr:uid="{D7231DB0-FF64-4EEA-B72D-515796FC1146}"/>
    <cellStyle name="Normal 5" xfId="66" xr:uid="{669CF636-3787-4584-99DA-2139DA164B09}"/>
    <cellStyle name="Normal 5 2" xfId="1456" xr:uid="{50187C7D-6983-446B-8920-D2733728F54B}"/>
    <cellStyle name="Normal 5 58" xfId="19" xr:uid="{DD06F4D4-8439-4BFD-B8F2-B83BA2024B06}"/>
    <cellStyle name="Normal 5 66" xfId="16" xr:uid="{8DE369D3-7692-4F66-9376-91256EC85940}"/>
    <cellStyle name="Normal 50" xfId="1457" xr:uid="{9B251ACD-83A9-4697-B218-1FD7FC40DF77}"/>
    <cellStyle name="Normal 51" xfId="67" xr:uid="{38F46FE3-89BA-4645-B6E6-C32814BEEA7A}"/>
    <cellStyle name="Normal 52" xfId="25" xr:uid="{423EBD41-1F31-4003-BBCC-CEA77F815CC4}"/>
    <cellStyle name="Normal 53" xfId="35" xr:uid="{AB1676FE-3846-407B-8773-C066ABEF8FD9}"/>
    <cellStyle name="Normal 54" xfId="2070" xr:uid="{A1014EE6-57FD-4FF8-9D90-66644D1814D8}"/>
    <cellStyle name="Normal 55" xfId="36" xr:uid="{68FA1CC0-E09A-49C5-9B2A-2E20AFD56F2D}"/>
    <cellStyle name="Normal 56" xfId="37" xr:uid="{711CB045-68A0-423C-B417-FAF8D46456DE}"/>
    <cellStyle name="Normal 57" xfId="1458" xr:uid="{90BC757F-1247-4834-99C3-1D95C49552DF}"/>
    <cellStyle name="Normal 58" xfId="2067" xr:uid="{31250BD6-6E2E-4449-AB1D-7D0527729498}"/>
    <cellStyle name="Normal 59" xfId="2066" xr:uid="{ECECB2B7-4C57-478E-BE63-2816FFC51491}"/>
    <cellStyle name="Normal 6" xfId="1459" xr:uid="{7F3677E6-195F-47A9-88D9-1003DD995B99}"/>
    <cellStyle name="Normal 6 2" xfId="1460" xr:uid="{B6AFE051-B39C-432C-A74B-F98BD226592D}"/>
    <cellStyle name="Normal 6 2 2" xfId="1461" xr:uid="{F8E13D33-8F8C-4136-A5F3-CD73FB60F689}"/>
    <cellStyle name="Normal 6 3" xfId="18" xr:uid="{71A7A7A9-1736-4ADA-9A82-F83FFF1F0665}"/>
    <cellStyle name="Normal 6 3 2" xfId="1462" xr:uid="{C1F9DE76-C4C9-4554-8CA7-A5726076B342}"/>
    <cellStyle name="Normal 6 5" xfId="32" xr:uid="{85EC3577-193D-44D4-AC5F-C18342773380}"/>
    <cellStyle name="Normal 6_Kopija 2012-01-19 Troskovnici-ukupni-KNJIGA 6-ISPRAVLJENO" xfId="1463" xr:uid="{37D46630-DC68-42DB-985A-970A0544AF8A}"/>
    <cellStyle name="Normal 60" xfId="2065" xr:uid="{9E305AAC-0276-4754-B92D-05208BA7F9C2}"/>
    <cellStyle name="Normal 61" xfId="2064" xr:uid="{330D890B-DEF5-43FD-BEEF-FBBCB66B9164}"/>
    <cellStyle name="Normal 62" xfId="2068" xr:uid="{6C22DE01-D1F2-4D42-A870-2E6DA9594518}"/>
    <cellStyle name="Normal 63" xfId="2063" xr:uid="{E34ED5E3-3478-4F45-9CFE-E0031CCDBDE1}"/>
    <cellStyle name="Normal 64" xfId="2062" xr:uid="{C1EA14A7-C16D-481D-91F9-722FE5C39B59}"/>
    <cellStyle name="Normal 65" xfId="2061" xr:uid="{85FB90F6-544E-4BC5-97DE-A77239E09BC8}"/>
    <cellStyle name="Normal 66" xfId="2060" xr:uid="{4F2D9C64-0BF5-4F00-9D1A-CDDD05C85E93}"/>
    <cellStyle name="Normal 67" xfId="2059" xr:uid="{33549C11-AB5E-4256-A21B-715DB21ACACD}"/>
    <cellStyle name="Normal 68" xfId="2069" xr:uid="{15068463-3A6B-475A-B0FA-7430EFD52A72}"/>
    <cellStyle name="Normal 69" xfId="2057" xr:uid="{55AE7CB4-BE2A-439D-AB77-DFEC9F3E0D55}"/>
    <cellStyle name="Normal 7" xfId="11" xr:uid="{D68DC389-1F77-4A29-9A49-0298BCC74FDE}"/>
    <cellStyle name="Normal 7 2" xfId="1465" xr:uid="{91315F03-A066-416E-82F1-B62D0213F205}"/>
    <cellStyle name="Normal 7 3" xfId="1464" xr:uid="{605E809F-2B8B-4F68-B93B-282F46BB7924}"/>
    <cellStyle name="Normal 70" xfId="2056" xr:uid="{BF7A2D7B-3881-4AB5-8006-766943AD8A07}"/>
    <cellStyle name="Normal 71" xfId="2058" xr:uid="{C0338F9E-DCCA-4C5F-A5CE-DD13B67EDC18}"/>
    <cellStyle name="Normal 72" xfId="2055" xr:uid="{6DE655CD-FA29-42C7-B26E-2355B2854E52}"/>
    <cellStyle name="Normal 73" xfId="2073" xr:uid="{62574CF6-5F2B-41CB-9895-0DCD45096D5E}"/>
    <cellStyle name="Normal 8" xfId="7" xr:uid="{03F86782-1A07-4FD0-943D-33C050329D57}"/>
    <cellStyle name="Normal 8 2" xfId="10" xr:uid="{D0A05ACA-F307-44EC-825A-BE9639ED6415}"/>
    <cellStyle name="Normal 8 2 2" xfId="1467" xr:uid="{D488B2AE-6956-4FC6-B4A2-48DB4E7D2614}"/>
    <cellStyle name="Normal 8 3" xfId="54" xr:uid="{F27453DD-3C57-422A-8431-A341D32B4F1D}"/>
    <cellStyle name="Normal 8 4" xfId="1466" xr:uid="{3E9557B9-761A-44D0-9B09-6AF0472056DA}"/>
    <cellStyle name="Normal 8_elektroinstalacije" xfId="1468" xr:uid="{0F50AD8D-2C10-4B63-88C3-4B8F53723C34}"/>
    <cellStyle name="Normal 9" xfId="1469" xr:uid="{E8C00BAD-27BF-47E8-8150-FA10F19895A8}"/>
    <cellStyle name="Normal 9 10" xfId="1470" xr:uid="{97488A11-AB8E-4D1A-B5A3-5490D4E6EE61}"/>
    <cellStyle name="Normal 9 2" xfId="3" xr:uid="{E6C8F6DE-CD56-4B2E-9844-37C85360B5C1}"/>
    <cellStyle name="Normal 9 2 2" xfId="1471" xr:uid="{3001A8A1-8994-449F-89ED-208EA17DD77D}"/>
    <cellStyle name="Normal 9 3" xfId="1472" xr:uid="{039C1F91-C66D-4BA1-B75E-3D48C9CA1DF4}"/>
    <cellStyle name="Normal 9_elektroinstalacije" xfId="1473" xr:uid="{39C0A8C1-9760-4214-9795-84BBDBE7E732}"/>
    <cellStyle name="Normal_3. SIT    EI elektro - DEPADANS" xfId="2098" xr:uid="{DCB64D1F-B1CC-46DC-85DD-1EAA89BA1B7A}"/>
    <cellStyle name="Normal1" xfId="43" xr:uid="{154CAB11-19A5-4E8E-AA1E-A53833C25663}"/>
    <cellStyle name="Normal3" xfId="44" xr:uid="{8039CA8D-E4E5-4B21-A611-D7DD8C893827}"/>
    <cellStyle name="Normale_694JAN2007-versione1-20061204" xfId="1474" xr:uid="{9BCC6C8D-116F-4F19-97B1-AD65A9490242}"/>
    <cellStyle name="Normalno 2" xfId="28" xr:uid="{7CA2A8B7-861E-48D7-88D4-D0A261DA77AA}"/>
    <cellStyle name="Normalno 2 2" xfId="53" xr:uid="{DFECAC7B-9623-455C-B392-A501F7662854}"/>
    <cellStyle name="Normalno 2 2 2" xfId="59" xr:uid="{DBBE7947-8059-944C-8810-71155BF2185E}"/>
    <cellStyle name="Normalno 2 3" xfId="20" xr:uid="{73677BAF-132E-4117-B3CF-D26661AF5E56}"/>
    <cellStyle name="Normalno 2 3 2" xfId="1475" xr:uid="{8A09F7AA-7924-4801-BE1F-BE8C629AF92F}"/>
    <cellStyle name="Normalno 2 4" xfId="68" xr:uid="{51A194FF-A6BF-4701-8B8C-F927D7DA40A9}"/>
    <cellStyle name="Normalno 3" xfId="41" xr:uid="{D09027B9-649E-4EBF-8309-5BCC46C98648}"/>
    <cellStyle name="Normalno 3 2" xfId="1477" xr:uid="{2B5619A0-0574-4152-BB2C-18D143E5500A}"/>
    <cellStyle name="Normalno 3 3" xfId="1478" xr:uid="{471197FD-5CEE-400C-A8E5-2BD9F3CBF1A5}"/>
    <cellStyle name="Normalno 3 4" xfId="1476" xr:uid="{7AA9E57A-72BE-4458-9C9A-27CB4EAF73DE}"/>
    <cellStyle name="Normalno 4" xfId="49" xr:uid="{63098E4B-04A6-42B2-87E4-A79876C6A776}"/>
    <cellStyle name="Normalno 4 2" xfId="1480" xr:uid="{4D5276F3-0E4F-42A3-9AC8-A62F48E2A7DB}"/>
    <cellStyle name="Normalno 4 3" xfId="1481" xr:uid="{45FB6429-9E80-4859-8B06-689CE0B3AA0B}"/>
    <cellStyle name="Normalno 4 4" xfId="48" xr:uid="{D58ADE3C-EAD4-43C0-A671-9C70E3EBB2F3}"/>
    <cellStyle name="Normalno 4 5" xfId="1479" xr:uid="{701D4871-0969-4284-9EA3-ADE61FA05E4A}"/>
    <cellStyle name="Normalno 5" xfId="1482" xr:uid="{485B6E7A-FDB4-4D8D-B01F-D3C8A6380C49}"/>
    <cellStyle name="Normalno 5 2" xfId="1483" xr:uid="{2DC00E76-E0B5-47C7-83E0-B9EB8A0AC447}"/>
    <cellStyle name="Normalno 5 3" xfId="1484" xr:uid="{E31904FE-E818-4433-A957-77AF3B1382D4}"/>
    <cellStyle name="Normalno 6" xfId="1485" xr:uid="{4E254355-3BAB-4F3B-A2DA-E41300CFC264}"/>
    <cellStyle name="Normalno 7" xfId="1486" xr:uid="{4886C39A-62BD-4C4A-A77F-97F0D0D83029}"/>
    <cellStyle name="Normalno 8" xfId="1487" xr:uid="{DB61925F-8D54-459C-9FE6-45AF3DDB2C38}"/>
    <cellStyle name="Normalno 9" xfId="1488" xr:uid="{65E2F1E2-6C58-4EA5-95C8-5EF9D3B18A11}"/>
    <cellStyle name="Normalno 9 2" xfId="69" xr:uid="{BEF77D5F-FD31-4002-9648-D1D8E1728EAB}"/>
    <cellStyle name="Note 10" xfId="1489" xr:uid="{EB6CA0CD-C945-402D-A35D-516EF7670BF0}"/>
    <cellStyle name="Note 10 2" xfId="1490" xr:uid="{27FAB574-9548-4309-8FAC-94816F79A764}"/>
    <cellStyle name="Note 10 3" xfId="1491" xr:uid="{607C3B96-D333-46A1-84B8-74CE2ACEF828}"/>
    <cellStyle name="Note 10_BURE COMMERCE" xfId="1492" xr:uid="{83EF0B0D-E8D1-4F02-9A1A-A8C2E3164161}"/>
    <cellStyle name="Note 11" xfId="1493" xr:uid="{D36257B7-8D93-48DA-AECA-C534F08A2C94}"/>
    <cellStyle name="Note 11 2" xfId="1494" xr:uid="{67F56428-D41D-4E1B-BEE6-51100B1B70B6}"/>
    <cellStyle name="Note 11 3" xfId="1495" xr:uid="{AD1ECE26-1D89-4387-905C-86F485F109B3}"/>
    <cellStyle name="Note 11_BURE COMMERCE" xfId="1496" xr:uid="{24A10E82-89E3-4206-B456-98D19C98E797}"/>
    <cellStyle name="Note 12" xfId="1497" xr:uid="{CA1E805F-8000-4647-8DC5-E8A07954ED79}"/>
    <cellStyle name="Note 12 2" xfId="1498" xr:uid="{69C3A386-FB76-42C2-B770-290360E662AC}"/>
    <cellStyle name="Note 12 3" xfId="1499" xr:uid="{BE88B4A3-142B-4A26-851E-3AA46AE69CFA}"/>
    <cellStyle name="Note 12_BURE COMMERCE" xfId="1500" xr:uid="{86BE2836-CD0C-4B3F-A35E-6983047999E0}"/>
    <cellStyle name="Note 13" xfId="1501" xr:uid="{E767D0AB-3D6A-4261-BB19-E30329376594}"/>
    <cellStyle name="Note 13 2" xfId="1502" xr:uid="{88E3C340-FB7E-4677-B3F3-25376A316A79}"/>
    <cellStyle name="Note 13 3" xfId="1503" xr:uid="{58F2FD42-8D68-4476-85AB-A4CB7647F410}"/>
    <cellStyle name="Note 13_BURE COMMERCE" xfId="1504" xr:uid="{F6B720A8-7248-4FA9-89EC-E66D4D70D938}"/>
    <cellStyle name="Note 14" xfId="1505" xr:uid="{0BB8FF7D-37D9-496D-BDC7-2CA3BC75369E}"/>
    <cellStyle name="Note 14 2" xfId="1506" xr:uid="{E67FD4A3-5859-4125-AC9E-3E3E55F32513}"/>
    <cellStyle name="Note 14 3" xfId="1507" xr:uid="{303EF6A9-211A-4907-BCFE-DA6F7E53BB16}"/>
    <cellStyle name="Note 14_BURE COMMERCE" xfId="1508" xr:uid="{BAE03837-0CDB-469A-95B3-739A77A24BCE}"/>
    <cellStyle name="Note 15" xfId="1509" xr:uid="{CAFCD112-CA10-4254-9721-82439A5C6C4C}"/>
    <cellStyle name="Note 2" xfId="1510" xr:uid="{4FC0A9B2-A279-4455-B735-DFFB440D266D}"/>
    <cellStyle name="Note 2 2" xfId="1511" xr:uid="{A97EBDC8-02A7-4527-8503-975D7B533F3A}"/>
    <cellStyle name="Note 2 3" xfId="1512" xr:uid="{6D0C513C-EF0E-45BA-B9F8-8FCB5475E6CB}"/>
    <cellStyle name="Note 2 4" xfId="1513" xr:uid="{3A50F37E-1BBD-4203-873A-2D7183E65E4C}"/>
    <cellStyle name="Note 2 5" xfId="1514" xr:uid="{E8C9B29B-F134-44DF-8BE7-E12FDC96E24B}"/>
    <cellStyle name="Note 2_BURE COMMERCE" xfId="1515" xr:uid="{3920E582-5B50-4944-A593-67784AE51437}"/>
    <cellStyle name="Note 3" xfId="1516" xr:uid="{315958BA-4264-433B-9EE7-FE8D05FE49D5}"/>
    <cellStyle name="Note 3 2" xfId="1517" xr:uid="{09A0F688-E533-462D-AF78-36F3533F26DF}"/>
    <cellStyle name="Note 3 3" xfId="1518" xr:uid="{2EB2D1B5-D656-4EFB-8C09-1058E2AA1A65}"/>
    <cellStyle name="Note 3 4" xfId="1519" xr:uid="{4D9FCA0A-2B00-4661-AA7C-729E8E1401F1}"/>
    <cellStyle name="Note 3_BURE COMMERCE" xfId="1520" xr:uid="{DB843124-86A4-4F36-A1EC-599785EA4B6D}"/>
    <cellStyle name="Note 4" xfId="1521" xr:uid="{7D707BB7-7DAA-4040-9DEA-0B07D2D24BDE}"/>
    <cellStyle name="Note 4 2" xfId="1522" xr:uid="{15DE9640-34BD-4AF7-B913-478F6A9F4CDC}"/>
    <cellStyle name="Note 4 3" xfId="1523" xr:uid="{9DEA607D-BA4C-4FB2-AB86-714B2B9D9EDC}"/>
    <cellStyle name="Note 4_BURE COMMERCE" xfId="1524" xr:uid="{E0347795-35A9-4E08-A525-A86AA2E383D1}"/>
    <cellStyle name="Note 5" xfId="1525" xr:uid="{BED80539-0DA7-4DF2-A1F9-EC99FDC7F468}"/>
    <cellStyle name="Note 5 2" xfId="1526" xr:uid="{4E870B1A-18B9-48E2-A24E-35BF958BC32A}"/>
    <cellStyle name="Note 5 3" xfId="1527" xr:uid="{B71F66B8-4E04-4419-AB48-61CC8BF9FF9C}"/>
    <cellStyle name="Note 5_BURE COMMERCE" xfId="1528" xr:uid="{9134971B-1E50-4FA4-8AC1-84AE3FC1558E}"/>
    <cellStyle name="Note 6" xfId="1529" xr:uid="{05C7A7A7-A442-49A5-BABA-3DE9844E84B5}"/>
    <cellStyle name="Note 6 2" xfId="1530" xr:uid="{01A3AF80-AD27-4AD9-BD0A-2751062431E7}"/>
    <cellStyle name="Note 6 3" xfId="1531" xr:uid="{21FB5B25-66B8-421A-B6A3-88E5A5A3A8D8}"/>
    <cellStyle name="Note 6_BURE COMMERCE" xfId="1532" xr:uid="{517A22CD-477C-4B98-9C58-1CF420C07E08}"/>
    <cellStyle name="Note 7" xfId="1533" xr:uid="{FA89951D-048D-4C2A-A7DD-DD0A7DB21720}"/>
    <cellStyle name="Note 7 2" xfId="1534" xr:uid="{DDC92DCB-705E-4A39-8D52-957375A8C9C8}"/>
    <cellStyle name="Note 7 3" xfId="1535" xr:uid="{CBA5BDC6-181C-45AF-B18F-5480829DFDB0}"/>
    <cellStyle name="Note 7_BURE COMMERCE" xfId="1536" xr:uid="{05FF0FFC-57B8-44AB-B586-9FEC4963DA6E}"/>
    <cellStyle name="Note 8" xfId="1537" xr:uid="{B2575F84-E1E7-4E74-B327-A73A4C16C9E3}"/>
    <cellStyle name="Note 8 2" xfId="1538" xr:uid="{AAE1AB08-AE50-4F63-80A8-2B88E4433B6C}"/>
    <cellStyle name="Note 8 3" xfId="1539" xr:uid="{7F284B48-A663-4C59-885D-B703A9CAE691}"/>
    <cellStyle name="Note 8_BURE COMMERCE" xfId="1540" xr:uid="{5A157507-B722-4D46-871C-2C2D2726E610}"/>
    <cellStyle name="Note 9" xfId="1541" xr:uid="{3B1D9A6A-5DA2-4A95-8EA3-AAFC0FB02CE6}"/>
    <cellStyle name="Note 9 2" xfId="1542" xr:uid="{A3FECF98-2AD9-44F0-A885-DAEC345155BC}"/>
    <cellStyle name="Note 9 3" xfId="1543" xr:uid="{77E39564-027C-4F44-9D10-F19E717D2964}"/>
    <cellStyle name="Note 9_BURE COMMERCE" xfId="1544" xr:uid="{B8F9E5C0-EDDD-41C7-B074-A1703B161568}"/>
    <cellStyle name="Notiz" xfId="1545" xr:uid="{AE6444F2-1D3E-4FCA-A12D-262A9D91C5C5}"/>
    <cellStyle name="Notiz 2" xfId="1546" xr:uid="{D1CF4FA8-BCF8-4671-B9EF-5E23266ADB7D}"/>
    <cellStyle name="Notiz 3" xfId="1547" xr:uid="{86C279A2-E022-48B0-803F-CF77C13CADAE}"/>
    <cellStyle name="Notiz 4" xfId="1548" xr:uid="{D2E77900-4156-4E66-BDBE-855DC8768C3B}"/>
    <cellStyle name="Notiz 4 2" xfId="1549" xr:uid="{B36884C0-EFB2-42D3-95D7-5B6419B6B569}"/>
    <cellStyle name="Notiz 4 3" xfId="1550" xr:uid="{4C32C2FC-FDE2-402C-8A43-FD3B89984413}"/>
    <cellStyle name="Notiz 4 4" xfId="1551" xr:uid="{AC4DE11F-8680-4A52-A42A-4AF3E4EFEA14}"/>
    <cellStyle name="Notiz 5" xfId="1552" xr:uid="{A0A34D01-B99D-44C1-A2B3-FBB8FC294700}"/>
    <cellStyle name="Obično 10" xfId="70" xr:uid="{B8AE822F-C5A7-426F-AC37-3D4F17C2D837}"/>
    <cellStyle name="Obično 10 2" xfId="1554" xr:uid="{56FDDB48-D0BE-4933-9A75-110812F746D6}"/>
    <cellStyle name="Obično 10 3" xfId="1555" xr:uid="{4FD9DBD1-0A02-46FD-9035-E8FCC0982AD2}"/>
    <cellStyle name="Obično 10 4" xfId="1556" xr:uid="{D0C92979-4FFC-4892-972A-7609DEAEDD9B}"/>
    <cellStyle name="Obično 10 5" xfId="1553" xr:uid="{86E7D9E1-BE89-468E-A7E4-AF4F2B04BDA9}"/>
    <cellStyle name="Obično 11" xfId="1557" xr:uid="{AB30FDA6-5E72-4CD2-8EFA-3CCC2A35CADB}"/>
    <cellStyle name="Obično 11 2" xfId="1558" xr:uid="{0F879F80-AD5A-4695-982A-167BD84CF1D1}"/>
    <cellStyle name="Obično 11 3" xfId="1559" xr:uid="{D879735B-C08E-4003-A588-DF52AC7F6149}"/>
    <cellStyle name="Obično 12" xfId="1560" xr:uid="{3C6ADDE6-5E50-47E9-92E2-63441FF0ABAE}"/>
    <cellStyle name="Obično 12 2" xfId="1561" xr:uid="{A012334F-DE16-44D2-9DD4-134DD6A451A4}"/>
    <cellStyle name="Obično 13" xfId="1562" xr:uid="{76690E22-E520-4ABF-A669-8B292D665D11}"/>
    <cellStyle name="Obično 13 2" xfId="1563" xr:uid="{7F579B28-EED9-43F1-809C-4371FA015EE0}"/>
    <cellStyle name="Obično 13 3" xfId="1564" xr:uid="{25431FCB-5219-42BF-B29E-3F4B761E805A}"/>
    <cellStyle name="Obično 13 4" xfId="1565" xr:uid="{EB8FCA50-37E3-4863-AD53-C4D0A3551FCF}"/>
    <cellStyle name="Obično 14" xfId="1566" xr:uid="{AD8175B1-B836-4692-88EB-37BF8150763B}"/>
    <cellStyle name="Obično 14 2" xfId="1567" xr:uid="{7DB10B7B-0F40-468A-B5B9-1D95F52CFE01}"/>
    <cellStyle name="Obično 15" xfId="1568" xr:uid="{E926C6B4-53D9-4E30-A28B-FFC7FFB6498F}"/>
    <cellStyle name="Obično 15 2" xfId="1569" xr:uid="{8C791C32-211C-44D8-B453-DA996EFF9D18}"/>
    <cellStyle name="Obično 16" xfId="1570" xr:uid="{E62ACE3B-8CFA-4E88-A33B-136E706A063B}"/>
    <cellStyle name="Obično 17" xfId="1571" xr:uid="{843ECD78-C668-4CA7-A667-CE7264F9773E}"/>
    <cellStyle name="Obično 17 2" xfId="1572" xr:uid="{3179996A-0A18-4F4C-892C-FA6D94AF362E}"/>
    <cellStyle name="Obično 17 3" xfId="1573" xr:uid="{6A421FDA-0C98-45D7-A544-241F799E95CA}"/>
    <cellStyle name="Obično 18" xfId="1574" xr:uid="{FF97965A-8CAE-4E1D-B1BD-1859CB928A4C}"/>
    <cellStyle name="Obično 18 2" xfId="1575" xr:uid="{F3290832-4AF0-4245-B49D-76D8FBF9D8DF}"/>
    <cellStyle name="Obično 183" xfId="1576" xr:uid="{2DAB9EBC-F880-46CF-A403-6185E408A467}"/>
    <cellStyle name="Obično 183 2" xfId="1577" xr:uid="{1BF88A7C-DA20-427C-AC19-532557FAFB1F}"/>
    <cellStyle name="Obično 19" xfId="1578" xr:uid="{32898E9A-0687-47DB-9010-E8DC7689877C}"/>
    <cellStyle name="Obično 19 2" xfId="1579" xr:uid="{507A8EF7-300C-447E-8F19-5FBDD0161042}"/>
    <cellStyle name="Obično 2" xfId="24" xr:uid="{46505482-C707-4256-8AC9-C1605287AB40}"/>
    <cellStyle name="Obično 2 10" xfId="1580" xr:uid="{471FF9FF-60FD-4B05-8CAE-A9FEBBAB7757}"/>
    <cellStyle name="Obično 2 11" xfId="1581" xr:uid="{A26F4623-C812-4BBD-8670-FBA2F55DFA21}"/>
    <cellStyle name="Obično 2 12" xfId="1582" xr:uid="{9E456114-E698-4359-8A51-1FC3C5EAC1B0}"/>
    <cellStyle name="Obično 2 13" xfId="1583" xr:uid="{E063B4FC-708C-4484-ABA5-5F2103E91853}"/>
    <cellStyle name="Obično 2 14" xfId="1584" xr:uid="{2077254D-48AA-4942-A219-353FD2412B1D}"/>
    <cellStyle name="Obično 2 15" xfId="1585" xr:uid="{3EB6ACAD-60A3-4304-991F-3801FD098B10}"/>
    <cellStyle name="Obično 2 16" xfId="1586" xr:uid="{4715A4C0-51F0-4662-84F9-AE5070EBDEDB}"/>
    <cellStyle name="Obično 2 17" xfId="1587" xr:uid="{3486648A-5F85-4C19-8C6E-9EFBEFBF87A8}"/>
    <cellStyle name="Obično 2 18" xfId="1588" xr:uid="{FF3C71D0-4235-4D9E-A20E-DE04E730ED57}"/>
    <cellStyle name="Obično 2 19" xfId="1589" xr:uid="{1037DCF7-EC15-4D62-97DA-915E40904BBB}"/>
    <cellStyle name="Obično 2 2" xfId="71" xr:uid="{680287B5-712E-4F86-85E4-3F5F13A0C7CE}"/>
    <cellStyle name="Obično 2 2 10" xfId="1591" xr:uid="{572DB6A2-1BB5-4059-8B5D-3272D7DEBCFB}"/>
    <cellStyle name="Obično 2 2 10 2" xfId="1592" xr:uid="{CF66FE0B-BC35-4A00-BC85-8C5ED4FE421B}"/>
    <cellStyle name="Obično 2 2 10 3" xfId="1593" xr:uid="{F944AD2F-DD2F-4A9C-8A3E-B5B01A804B75}"/>
    <cellStyle name="Obično 2 2 11" xfId="1594" xr:uid="{13A00C9A-5C53-4DE7-9698-C9D326458907}"/>
    <cellStyle name="Obično 2 2 11 2" xfId="1595" xr:uid="{AF195C1E-3F6A-4B32-8CCA-529D23AD2279}"/>
    <cellStyle name="Obično 2 2 11 3" xfId="1596" xr:uid="{FB262D26-D419-4342-A6E4-490125B43472}"/>
    <cellStyle name="Obično 2 2 12" xfId="1597" xr:uid="{567B8D4E-0B94-46AC-B1F4-8D33A3884B0F}"/>
    <cellStyle name="Obično 2 2 12 2" xfId="1598" xr:uid="{8011793B-04D7-4281-BB36-64E8E576A610}"/>
    <cellStyle name="Obično 2 2 12 3" xfId="1599" xr:uid="{2EE8AFDE-9821-40F4-961D-4587D6E31B9F}"/>
    <cellStyle name="Obično 2 2 13" xfId="1600" xr:uid="{BE341B2F-C87B-448F-A740-8481BD002757}"/>
    <cellStyle name="Obično 2 2 13 2" xfId="1601" xr:uid="{401CC568-2B03-49FF-886D-ACBB9DA3058C}"/>
    <cellStyle name="Obično 2 2 13 3" xfId="1602" xr:uid="{D99D7419-A9B4-43F2-9542-2EED91E286D9}"/>
    <cellStyle name="Obično 2 2 14" xfId="1603" xr:uid="{E7003771-CD77-4C3F-9E05-5CEE734C5D46}"/>
    <cellStyle name="Obično 2 2 14 2" xfId="1604" xr:uid="{52A0CCCF-5CB3-4B83-961E-C71649F2CE67}"/>
    <cellStyle name="Obično 2 2 14 3" xfId="1605" xr:uid="{6D03F85F-31D3-4DB8-BEB3-65698D8A255F}"/>
    <cellStyle name="Obično 2 2 15" xfId="1606" xr:uid="{BCC13C52-2F02-487D-94A8-B294D72DA253}"/>
    <cellStyle name="Obično 2 2 15 2" xfId="1607" xr:uid="{65C1F776-C5B3-4099-85D2-ACD16CE41812}"/>
    <cellStyle name="Obično 2 2 15 3" xfId="1608" xr:uid="{A5206E53-2D0E-4C9F-A007-AF5A2C38F6C8}"/>
    <cellStyle name="Obično 2 2 16" xfId="1609" xr:uid="{DB0FE7E2-B403-4BBD-A8F3-2DD883ED5933}"/>
    <cellStyle name="Obično 2 2 16 2" xfId="1610" xr:uid="{62C6C443-A13B-44CA-880F-95C79DA31DED}"/>
    <cellStyle name="Obično 2 2 16 3" xfId="1611" xr:uid="{B334D523-E08E-4408-B6BD-2E35D0524545}"/>
    <cellStyle name="Obično 2 2 17" xfId="1612" xr:uid="{CFCA0431-C172-471C-B3FC-3B71FC07796B}"/>
    <cellStyle name="Obično 2 2 17 2" xfId="1613" xr:uid="{0C1CA66E-E686-4078-903B-3E1FCF095C12}"/>
    <cellStyle name="Obično 2 2 17 3" xfId="1614" xr:uid="{F96817F9-C925-4BA0-A146-B2E39D2ABE73}"/>
    <cellStyle name="Obično 2 2 18" xfId="1615" xr:uid="{B395FC4C-6222-428B-96E8-F3D58F34EECF}"/>
    <cellStyle name="Obično 2 2 18 2" xfId="1616" xr:uid="{8F353F25-D4F7-4C07-84FD-6B0FB11C019A}"/>
    <cellStyle name="Obično 2 2 18 3" xfId="1617" xr:uid="{429AF9C8-A336-420C-939F-6DC123D2082C}"/>
    <cellStyle name="Obično 2 2 19" xfId="1618" xr:uid="{EB980B32-78AD-44D9-8E03-A8E54EC943E3}"/>
    <cellStyle name="Obično 2 2 19 2" xfId="1619" xr:uid="{69713999-8513-4BBB-8A68-6D6352AE972E}"/>
    <cellStyle name="Obično 2 2 19 3" xfId="1620" xr:uid="{C51FEE96-C40D-4AD0-BA26-C919BDE9B88B}"/>
    <cellStyle name="Obično 2 2 2" xfId="1621" xr:uid="{D390874A-F5F9-4293-82C7-84365E100934}"/>
    <cellStyle name="Obično 2 2 2 10" xfId="1622" xr:uid="{E396F280-A20D-43A7-9A75-10DB5F71F28E}"/>
    <cellStyle name="Obično 2 2 2 11" xfId="1623" xr:uid="{5AFA7D80-74AC-46BB-870C-60B4A3AA1BD2}"/>
    <cellStyle name="Obično 2 2 2 12" xfId="1624" xr:uid="{D4CCA118-3875-4A54-AEA8-3E58DEA4B939}"/>
    <cellStyle name="Obično 2 2 2 13" xfId="1625" xr:uid="{2FD87FF3-3DB8-4D49-A609-35CD92C38E36}"/>
    <cellStyle name="Obično 2 2 2 14" xfId="1626" xr:uid="{B9C47C67-F3C3-488E-9DD7-560903DAD2FC}"/>
    <cellStyle name="Obično 2 2 2 15" xfId="1627" xr:uid="{6F7F327A-4AF2-4FD6-B66B-6D3807E35D97}"/>
    <cellStyle name="Obično 2 2 2 16" xfId="1628" xr:uid="{09E71EA3-EFB1-4E63-8132-DB012B781A00}"/>
    <cellStyle name="Obično 2 2 2 17" xfId="1629" xr:uid="{A729DF90-A487-47DD-A993-3554EFA36810}"/>
    <cellStyle name="Obično 2 2 2 18" xfId="1630" xr:uid="{5B04DC3C-E6E4-4B80-A962-9F13F55DC841}"/>
    <cellStyle name="Obično 2 2 2 19" xfId="1631" xr:uid="{61F4BBC9-FB8B-4F3E-B692-C6C5440C3E6F}"/>
    <cellStyle name="Obično 2 2 2 2" xfId="1632" xr:uid="{DB14D35F-56BD-4F91-9EAD-6BE91C3B1D28}"/>
    <cellStyle name="Obično 2 2 2 2 10" xfId="1633" xr:uid="{44B87DEE-B4D4-45A1-A231-05F9A4D524E8}"/>
    <cellStyle name="Obično 2 2 2 2 10 2" xfId="1634" xr:uid="{795A7FA3-35D5-4F02-9F96-4CB5E012ED96}"/>
    <cellStyle name="Obično 2 2 2 2 10 3" xfId="1635" xr:uid="{8E6C08F3-D09A-4F1C-87D7-62C0447348C6}"/>
    <cellStyle name="Obično 2 2 2 2 11" xfId="1636" xr:uid="{A42D14AB-95F2-47D8-AB33-302FB924C294}"/>
    <cellStyle name="Obično 2 2 2 2 11 2" xfId="1637" xr:uid="{D9F097F8-976A-4908-8FC6-D9CBFB4F2F21}"/>
    <cellStyle name="Obično 2 2 2 2 11 3" xfId="1638" xr:uid="{FD0D548B-12AC-4341-ADF9-0073EDBED3A3}"/>
    <cellStyle name="Obično 2 2 2 2 12" xfId="1639" xr:uid="{21C76426-E903-4859-B03F-E193B26FD18E}"/>
    <cellStyle name="Obično 2 2 2 2 12 2" xfId="1640" xr:uid="{A77892CE-82F8-4463-A0EE-C690194F7094}"/>
    <cellStyle name="Obično 2 2 2 2 12 3" xfId="1641" xr:uid="{EED2D88B-947C-4E80-8A0B-0F8C0C34FC71}"/>
    <cellStyle name="Obično 2 2 2 2 13" xfId="1642" xr:uid="{0B37E958-730E-478C-A886-C63DAFFEC373}"/>
    <cellStyle name="Obično 2 2 2 2 13 2" xfId="1643" xr:uid="{13E48118-9842-48EF-BB8C-F51A95C04E50}"/>
    <cellStyle name="Obično 2 2 2 2 13 3" xfId="1644" xr:uid="{4A9F0856-93C5-40D6-ACAB-B3CB629E9256}"/>
    <cellStyle name="Obično 2 2 2 2 14" xfId="1645" xr:uid="{A48E2BD7-9853-4598-ABA9-9A3172DF7FD8}"/>
    <cellStyle name="Obično 2 2 2 2 14 2" xfId="1646" xr:uid="{1F564DB6-171C-48D2-B949-501FA351E7A4}"/>
    <cellStyle name="Obično 2 2 2 2 14 3" xfId="1647" xr:uid="{1071E1CB-377B-438C-9428-E608F53317AB}"/>
    <cellStyle name="Obično 2 2 2 2 15" xfId="1648" xr:uid="{51E35D30-980D-42CD-B630-4D36829E99F3}"/>
    <cellStyle name="Obično 2 2 2 2 15 2" xfId="1649" xr:uid="{D876B7AB-1629-4F6D-B6E4-FC9385EC24FC}"/>
    <cellStyle name="Obično 2 2 2 2 15 3" xfId="1650" xr:uid="{45E9268D-17AB-4E38-BCFB-B57D8D18AC54}"/>
    <cellStyle name="Obično 2 2 2 2 16" xfId="1651" xr:uid="{6C1951AF-E87B-4C27-B69F-1123768A7922}"/>
    <cellStyle name="Obično 2 2 2 2 17" xfId="1652" xr:uid="{739E74A2-CE18-4A4C-9B32-93898EC78664}"/>
    <cellStyle name="Obično 2 2 2 2 2" xfId="1653" xr:uid="{98010919-D2BA-4785-A7B1-6E6E965C2DD0}"/>
    <cellStyle name="Obično 2 2 2 2 2 2" xfId="1654" xr:uid="{4D906AFD-259B-40B3-A700-16A668014B82}"/>
    <cellStyle name="Obično 2 2 2 2 2 3" xfId="1655" xr:uid="{93F712EE-F2E4-470B-98DB-CF5879BD80A8}"/>
    <cellStyle name="Obično 2 2 2 2 3" xfId="1656" xr:uid="{7086E784-6978-4067-9129-844AEB33233E}"/>
    <cellStyle name="Obično 2 2 2 2 3 2" xfId="1657" xr:uid="{379BD45C-525F-4850-B813-3A1EB232A4E7}"/>
    <cellStyle name="Obično 2 2 2 2 3 3" xfId="1658" xr:uid="{BE5F5672-AEAC-4A61-B3B6-217AC08A7396}"/>
    <cellStyle name="Obično 2 2 2 2 4" xfId="1659" xr:uid="{27859C0C-0756-42F3-9A25-EDEAB15989D0}"/>
    <cellStyle name="Obično 2 2 2 2 4 2" xfId="1660" xr:uid="{19A7B30F-6639-4093-BED7-E0A61F53842C}"/>
    <cellStyle name="Obično 2 2 2 2 4 3" xfId="1661" xr:uid="{C9AAF822-5297-4311-BD99-0DDCE8B027BD}"/>
    <cellStyle name="Obično 2 2 2 2 5" xfId="1662" xr:uid="{8F9E6798-6712-4A87-A2B2-4E415C6F6A13}"/>
    <cellStyle name="Obično 2 2 2 2 5 2" xfId="1663" xr:uid="{5E9DD5C1-C30F-4545-A669-CBC48F22665D}"/>
    <cellStyle name="Obično 2 2 2 2 5 3" xfId="1664" xr:uid="{848EE2DA-AA90-410F-B470-A13DF5EE6DFB}"/>
    <cellStyle name="Obično 2 2 2 2 6" xfId="1665" xr:uid="{E3514C74-E653-4215-AD29-3E30DF029A65}"/>
    <cellStyle name="Obično 2 2 2 2 6 2" xfId="1666" xr:uid="{407DA7DC-5892-41F3-AB36-718D268DEC47}"/>
    <cellStyle name="Obično 2 2 2 2 6 3" xfId="1667" xr:uid="{C20DD5BB-092F-4929-9FF7-D6F1E2B34178}"/>
    <cellStyle name="Obično 2 2 2 2 7" xfId="1668" xr:uid="{AFC5C8FA-0F58-418F-8018-8E2AD2B55DC1}"/>
    <cellStyle name="Obično 2 2 2 2 7 2" xfId="1669" xr:uid="{DF74B239-6F43-40E4-904C-1EBBD0F6BA38}"/>
    <cellStyle name="Obično 2 2 2 2 7 3" xfId="1670" xr:uid="{85E8EB42-A75D-46E9-98F0-3C7D20570070}"/>
    <cellStyle name="Obično 2 2 2 2 8" xfId="1671" xr:uid="{BC992517-66CB-4185-A6B9-3AD7DAE934FF}"/>
    <cellStyle name="Obično 2 2 2 2 8 2" xfId="1672" xr:uid="{69DE601F-2B81-4211-A2FE-887ED6FFEDCE}"/>
    <cellStyle name="Obično 2 2 2 2 8 3" xfId="1673" xr:uid="{4ECE11CD-4BD3-435A-8C88-86CCF8C1CC15}"/>
    <cellStyle name="Obično 2 2 2 2 9" xfId="1674" xr:uid="{EDDB0807-1D97-4730-ABE1-418271377F77}"/>
    <cellStyle name="Obično 2 2 2 2 9 2" xfId="1675" xr:uid="{C7F84EF5-6DA0-46DA-A181-88CE9A865C90}"/>
    <cellStyle name="Obično 2 2 2 2 9 3" xfId="1676" xr:uid="{9313225A-C6FC-4052-ADE8-A0C93CFFE491}"/>
    <cellStyle name="Obično 2 2 2 3" xfId="1677" xr:uid="{08EC68EE-C558-4824-92E5-D841E72219BC}"/>
    <cellStyle name="Obično 2 2 2 3 2" xfId="1678" xr:uid="{A50679C4-C080-47CD-9398-BAA41DB5F188}"/>
    <cellStyle name="Obično 2 2 2 3 3" xfId="1679" xr:uid="{8EE65059-71CC-4541-80D1-ECB3E674AD4D}"/>
    <cellStyle name="Obično 2 2 2 3 4" xfId="1680" xr:uid="{6ACE6BE7-A6FE-4825-85AB-D092E62E3FE5}"/>
    <cellStyle name="Obično 2 2 2 4" xfId="1681" xr:uid="{CFFFCE14-BF07-48A1-94DF-CA8DC6BC5CBD}"/>
    <cellStyle name="Obično 2 2 2 5" xfId="1682" xr:uid="{02D0D65E-1CC8-4A0B-9ECE-934284231156}"/>
    <cellStyle name="Obično 2 2 2 6" xfId="1683" xr:uid="{E10A9721-9074-4D4C-8363-7869A8E5F789}"/>
    <cellStyle name="Obično 2 2 2 7" xfId="1684" xr:uid="{BD5842EE-6670-4A0B-8988-A713590E8AF2}"/>
    <cellStyle name="Obično 2 2 2 8" xfId="1685" xr:uid="{616BA543-22B5-46C4-9041-8B17AF41BD01}"/>
    <cellStyle name="Obično 2 2 2 9" xfId="1686" xr:uid="{A2462F42-288F-45A5-8FA2-5719652C9DC8}"/>
    <cellStyle name="Obično 2 2 20" xfId="1687" xr:uid="{41230C58-7FE3-4F61-8C22-1F2296B18428}"/>
    <cellStyle name="Obično 2 2 20 2" xfId="1688" xr:uid="{7548B2DF-77C3-43CD-9514-247DA4DA2B3F}"/>
    <cellStyle name="Obično 2 2 20 3" xfId="1689" xr:uid="{F092862C-4BF5-45D4-A20D-4EAA921D69DC}"/>
    <cellStyle name="Obično 2 2 21" xfId="1690" xr:uid="{DF5AE04C-7E8E-4F0F-9383-D11723C21337}"/>
    <cellStyle name="Obično 2 2 22" xfId="1691" xr:uid="{93B3965C-F8F3-43B5-8BC9-27311C1C348B}"/>
    <cellStyle name="Obično 2 2 23" xfId="1692" xr:uid="{4B51F6B9-02EC-4D67-B4C9-C21A11913492}"/>
    <cellStyle name="Obično 2 2 24" xfId="1590" xr:uid="{4178521E-7B76-47A7-B99C-262E7898F6AC}"/>
    <cellStyle name="Obično 2 2 3" xfId="1693" xr:uid="{554B0945-DF67-4ADB-8B88-9C8DB2CD6420}"/>
    <cellStyle name="Obično 2 2 3 2" xfId="1694" xr:uid="{D32BBF2B-CE3C-49B1-AD33-DD143C539919}"/>
    <cellStyle name="Obično 2 2 3 3" xfId="1695" xr:uid="{6BFEE37A-209D-43F8-AADD-EBACC35D8D0B}"/>
    <cellStyle name="Obično 2 2 4" xfId="1696" xr:uid="{1E8E19E2-1F4E-4F28-9F98-C8709562E3AC}"/>
    <cellStyle name="Obično 2 2 4 2" xfId="1697" xr:uid="{D359A119-2F26-4E54-8816-E3D9990D260C}"/>
    <cellStyle name="Obično 2 2 4 3" xfId="1698" xr:uid="{EC3466DA-8FA7-45E4-B160-F252F628E9FF}"/>
    <cellStyle name="Obično 2 2 5" xfId="1699" xr:uid="{0E9877DC-025F-438D-A95C-55A1EB6E181E}"/>
    <cellStyle name="Obično 2 2 5 2" xfId="1700" xr:uid="{525D833B-1AFC-453D-B389-2287C35B680D}"/>
    <cellStyle name="Obično 2 2 5 3" xfId="1701" xr:uid="{B644BAB9-C137-4937-86A2-4E8AF6780B74}"/>
    <cellStyle name="Obično 2 2 6" xfId="1702" xr:uid="{C80D97F7-C5E6-46C9-B920-79695F0E3155}"/>
    <cellStyle name="Obično 2 2 6 2" xfId="1703" xr:uid="{F5858637-3E62-408E-B985-C534CA2F4BA5}"/>
    <cellStyle name="Obično 2 2 6 3" xfId="1704" xr:uid="{EE530D3B-53B6-4684-A2BB-38F521FEA535}"/>
    <cellStyle name="Obično 2 2 7" xfId="1705" xr:uid="{DCE527EF-E215-430D-80DE-0B9B6D4339A7}"/>
    <cellStyle name="Obično 2 2 8" xfId="1706" xr:uid="{49941C64-9F56-4B16-9279-66635B129C51}"/>
    <cellStyle name="Obično 2 2 8 2" xfId="1707" xr:uid="{30B9DDF3-1241-4894-A7D7-367F4B5E8461}"/>
    <cellStyle name="Obično 2 2 8 3" xfId="1708" xr:uid="{2977E9D9-931B-442E-BB9C-A67B909E9B33}"/>
    <cellStyle name="Obično 2 2 9" xfId="1709" xr:uid="{AEAD0C95-2379-4F7D-BAAE-93EC909B327F}"/>
    <cellStyle name="Obično 2 2 9 2" xfId="1710" xr:uid="{E4DD4F14-74BF-4030-93F6-1E0B418E50C2}"/>
    <cellStyle name="Obično 2 2 9 3" xfId="1711" xr:uid="{2DB104D5-2FD6-4EBB-A1F3-65704010A5CC}"/>
    <cellStyle name="Obično 2 2_10_Agregat" xfId="1712" xr:uid="{C077C655-DD3C-457C-9D5C-32B29183F660}"/>
    <cellStyle name="Obično 2 20" xfId="1713" xr:uid="{D2A8092A-B754-4C39-8A3A-610DA7A56046}"/>
    <cellStyle name="Obično 2 21" xfId="1714" xr:uid="{0F04AEB7-C2A1-4DC5-A1C1-A1522DF39362}"/>
    <cellStyle name="Obično 2 22" xfId="1715" xr:uid="{CB0B17D2-CE50-4513-A44A-1B1899CCC78A}"/>
    <cellStyle name="Obično 2 23" xfId="1716" xr:uid="{490AC14C-F643-4A79-B80E-0AF08A003134}"/>
    <cellStyle name="Obično 2 24" xfId="1717" xr:uid="{6D1AA945-5E20-45D9-96E3-57AAE8ECE125}"/>
    <cellStyle name="Obično 2 3" xfId="1718" xr:uid="{8AAE3332-18E0-49DD-9AFD-12220A14C5D9}"/>
    <cellStyle name="Obično 2 3 2" xfId="1719" xr:uid="{84828537-A7D0-4908-9E9A-0AC4A7EEA6F4}"/>
    <cellStyle name="Obično 2 3 3" xfId="1720" xr:uid="{8A8801C6-5A20-438B-9EFC-C2819FCC24B3}"/>
    <cellStyle name="Obično 2 4" xfId="1721" xr:uid="{220E8698-15A1-48F8-9433-3AF6867FCDD8}"/>
    <cellStyle name="Obično 2 4 2" xfId="1722" xr:uid="{5C00C63E-CD20-4ABC-847A-5755AC5A3D48}"/>
    <cellStyle name="Obično 2 5" xfId="1723" xr:uid="{C0187369-26A3-48A0-8B15-76DADEE3E8B7}"/>
    <cellStyle name="Obično 2 5 2" xfId="1724" xr:uid="{AE698690-5B87-4C62-AF4C-4A05B06B31A6}"/>
    <cellStyle name="Obično 2 6" xfId="1725" xr:uid="{0E81AA05-831D-48A7-91CD-A5050DF21800}"/>
    <cellStyle name="Obično 2 7" xfId="1726" xr:uid="{9D093890-BBE2-4EB7-A657-CC278A6EDF88}"/>
    <cellStyle name="Obično 2 7 2" xfId="1727" xr:uid="{D781A7E4-C060-488E-BC24-3B781B6470AC}"/>
    <cellStyle name="Obično 2 7 3" xfId="1728" xr:uid="{33A93A40-75C7-4CCE-84F3-A3F84C67B64C}"/>
    <cellStyle name="Obično 2 8" xfId="1729" xr:uid="{308851A6-C5DF-430A-BDD8-2EE7D1C3689D}"/>
    <cellStyle name="Obično 2 9" xfId="1730" xr:uid="{5E1CEF80-6713-45EC-8DB5-3F8C662C0FA9}"/>
    <cellStyle name="Obično 2_10_Agregat" xfId="1731" xr:uid="{C07FCD7C-C909-42AE-A5E7-10AFC64E4E37}"/>
    <cellStyle name="Obično 20" xfId="1732" xr:uid="{942ED31A-B07F-4350-B682-FF03C9873FAE}"/>
    <cellStyle name="Obično 20 2" xfId="1733" xr:uid="{A20767D2-8DEE-460F-ABDE-4D262BA4D6B3}"/>
    <cellStyle name="Obično 21" xfId="1734" xr:uid="{728E652B-27D7-4276-816E-E3C4C99314B2}"/>
    <cellStyle name="Obično 21 2" xfId="1735" xr:uid="{A8D4360F-E51F-48A8-93B6-CAF2C792DE67}"/>
    <cellStyle name="Obično 22" xfId="1736" xr:uid="{4C688043-8C40-4DFC-A6C7-9A934182F613}"/>
    <cellStyle name="Obično 22 2" xfId="1737" xr:uid="{2DED134C-E252-473C-BDE4-AE1803E099A4}"/>
    <cellStyle name="Obično 24" xfId="1738" xr:uid="{1B4CD03E-6B94-4048-875E-01D6387144A3}"/>
    <cellStyle name="Obično 25" xfId="1739" xr:uid="{ABE74876-860B-4BEB-81A3-D53B16BB3607}"/>
    <cellStyle name="Obično 26" xfId="1740" xr:uid="{5827AE04-4BB2-4D08-BE0E-CD6C6D0C5711}"/>
    <cellStyle name="Obično 27" xfId="1741" xr:uid="{30A6A5DE-4706-4755-9E4B-1EE49C0568D4}"/>
    <cellStyle name="Obično 28" xfId="1742" xr:uid="{BF5A962E-CDD3-4519-B9EC-54CFC7E21C2A}"/>
    <cellStyle name="Obično 3" xfId="1743" xr:uid="{B2E3C574-0CA6-408A-85E1-95B783FB1481}"/>
    <cellStyle name="Obično 3 2" xfId="1744" xr:uid="{598B5645-F418-4FC0-B467-2318990A29F7}"/>
    <cellStyle name="Obično 3 2 2" xfId="1745" xr:uid="{7835C890-1F28-4F9D-A030-7A2958B69500}"/>
    <cellStyle name="Obično 3 2 2 2" xfId="1746" xr:uid="{363FB9BF-D5C6-418E-9754-3765D49D8EEC}"/>
    <cellStyle name="Obično 3 2 2 2 2" xfId="1747" xr:uid="{64D5510C-1D41-442E-8EDF-705FEC10C6E6}"/>
    <cellStyle name="Obično 3 2 2 2 3" xfId="1748" xr:uid="{B5F7F6FE-08C7-47EC-A15B-69BC34D0671C}"/>
    <cellStyle name="Obično 3 2 2 3" xfId="1749" xr:uid="{A8C792DE-2C29-47E8-9973-3833DFCC4DA8}"/>
    <cellStyle name="Obično 3 2 2 3 2" xfId="1750" xr:uid="{16AD3D17-3428-47BD-9601-F8B0714669BE}"/>
    <cellStyle name="Obično 3 2 2 3 3" xfId="1751" xr:uid="{FA0926ED-A6EC-4A66-A080-B98BF99299BA}"/>
    <cellStyle name="Obično 3 2 2 4" xfId="1752" xr:uid="{5306C919-D563-465D-BC1D-7E8E22550648}"/>
    <cellStyle name="Obično 3 2 2 4 2" xfId="1753" xr:uid="{2D35814C-9F8E-4C23-87C5-F2F369D26775}"/>
    <cellStyle name="Obično 3 2 2 5" xfId="1754" xr:uid="{AA2B4647-6B4A-472B-AFB5-F88096B5FAB5}"/>
    <cellStyle name="Obično 3 2 2 6" xfId="1755" xr:uid="{F113CEF3-38B6-4B11-BF6D-6D50D3C65BFC}"/>
    <cellStyle name="Obično 3 2 3" xfId="1756" xr:uid="{9D2535D4-8443-4B6A-81E4-F81333E580DD}"/>
    <cellStyle name="Obično 3 2 3 2" xfId="1757" xr:uid="{64BB2FDB-17D0-4C27-A1B6-EB95D2359751}"/>
    <cellStyle name="Obično 3 2 3 2 2" xfId="1758" xr:uid="{14F7909F-1B10-4BBF-8113-D97C66FE495E}"/>
    <cellStyle name="Obično 3 2 3 2 3" xfId="1759" xr:uid="{385882F6-EE9D-474D-B4E3-9058DB6CDE93}"/>
    <cellStyle name="Obično 3 2 3 3" xfId="1760" xr:uid="{9E9FA4A5-7506-4ADA-A512-2769F47E200B}"/>
    <cellStyle name="Obično 3 2 3 3 2" xfId="1761" xr:uid="{49408DCB-B3FB-4BC1-AB63-810FD877FE7F}"/>
    <cellStyle name="Obično 3 2 3 4" xfId="1762" xr:uid="{7C0A2761-4834-4CC8-AB94-05D24976AC86}"/>
    <cellStyle name="Obično 3 2 3 5" xfId="1763" xr:uid="{2559F051-DCF6-4995-8F3F-6A56125634FD}"/>
    <cellStyle name="Obično 3 2 4" xfId="1764" xr:uid="{FC6E5045-BE30-42B3-B2A9-6A97D2964E2F}"/>
    <cellStyle name="Obično 3 2 4 2" xfId="1765" xr:uid="{D0347E34-3EC2-4EF6-AB43-2BF3DC79D639}"/>
    <cellStyle name="Obično 3 2 4 3" xfId="1766" xr:uid="{B0907395-E08E-42EE-B386-CC2C7DDC48AC}"/>
    <cellStyle name="Obično 3 2 5" xfId="1767" xr:uid="{0B029F02-A77B-45A5-AEC7-9EBE1554A5E1}"/>
    <cellStyle name="Obično 3 2 5 2" xfId="1768" xr:uid="{8FF7653F-39A7-4AC1-B784-45A1BC19891C}"/>
    <cellStyle name="Obično 3 2 6" xfId="1769" xr:uid="{18F6CEE2-DE0D-45DA-A096-AAEB5B1BA4BE}"/>
    <cellStyle name="Obično 3 2 7" xfId="1770" xr:uid="{9A805C3E-43F9-4C01-BD88-840558E8D03F}"/>
    <cellStyle name="Obično 3 2 8" xfId="1771" xr:uid="{1D11593D-0EF7-4DEE-9028-3C3ED53C5F08}"/>
    <cellStyle name="Obično 3 3" xfId="1772" xr:uid="{88E58DF8-B1C3-4F25-943C-70FEE066A383}"/>
    <cellStyle name="Obično 3 3 2" xfId="1773" xr:uid="{0DCB1991-119F-48E3-8377-8194EB539338}"/>
    <cellStyle name="Obično 3 3 2 2" xfId="1774" xr:uid="{A6746F2D-C092-4767-AF1B-43D0D696EA3A}"/>
    <cellStyle name="Obično 3 3 2 2 2" xfId="1775" xr:uid="{05051132-D23C-4140-9778-779148E3CF75}"/>
    <cellStyle name="Obično 3 3 2 2 3" xfId="1776" xr:uid="{0EBF4E91-C78C-4436-ABCD-8C860E52DBC9}"/>
    <cellStyle name="Obično 3 3 2 3" xfId="1777" xr:uid="{64049DCA-E1E2-4442-B51D-EA803ADADD22}"/>
    <cellStyle name="Obično 3 3 2 3 2" xfId="1778" xr:uid="{DEC5EDF5-BC9C-4CF7-B91D-77BF22A46449}"/>
    <cellStyle name="Obično 3 3 2 3 3" xfId="1779" xr:uid="{39DDFA07-3296-4633-ABF3-DBC636A57BAF}"/>
    <cellStyle name="Obično 3 3 2 4" xfId="1780" xr:uid="{07623B41-03ED-4BFB-8874-B6862AB3D985}"/>
    <cellStyle name="Obično 3 3 2 4 2" xfId="1781" xr:uid="{AF24046C-7FC7-4CC1-A882-8A2CE881037A}"/>
    <cellStyle name="Obično 3 3 2 5" xfId="1782" xr:uid="{BDC53039-DCB0-4F1E-AB98-16C0F1340AA3}"/>
    <cellStyle name="Obično 3 3 2 6" xfId="1783" xr:uid="{173F3AB9-9109-4AD7-A414-7593A8761FA6}"/>
    <cellStyle name="Obično 3 3 3" xfId="1784" xr:uid="{C1773E80-9FF7-4C0A-996A-AD808806A0C0}"/>
    <cellStyle name="Obično 3 3 3 2" xfId="1785" xr:uid="{112003C9-5F76-4B4A-80DB-34D76F3C7230}"/>
    <cellStyle name="Obično 3 3 3 2 2" xfId="1786" xr:uid="{F40308A2-F34C-41EA-A3FD-F0A8B72B6FA9}"/>
    <cellStyle name="Obično 3 3 3 2 3" xfId="1787" xr:uid="{0FE65548-AF42-4FFB-AC31-949218A05F22}"/>
    <cellStyle name="Obično 3 3 3 3" xfId="1788" xr:uid="{342F1969-53DC-49F4-A67F-D4F5FC9CAEF3}"/>
    <cellStyle name="Obično 3 3 3 3 2" xfId="1789" xr:uid="{F0AA2856-37D8-4340-B13E-AD5D2B5B2F68}"/>
    <cellStyle name="Obično 3 3 3 4" xfId="1790" xr:uid="{9EFBB18E-EC64-4489-A638-E122725AD1CA}"/>
    <cellStyle name="Obično 3 3 3 5" xfId="1791" xr:uid="{FC02CCB4-C8BB-40FE-AF90-6428F74E080D}"/>
    <cellStyle name="Obično 3 3 4" xfId="1792" xr:uid="{F48D9829-1FFA-4CB2-AE8B-713A378F3698}"/>
    <cellStyle name="Obično 3 3 4 2" xfId="1793" xr:uid="{D92BF9B8-EE7A-44E1-8443-C7C35D101BFC}"/>
    <cellStyle name="Obično 3 3 4 3" xfId="1794" xr:uid="{8CE05BE6-3B0D-4F1F-A61D-9035F3575908}"/>
    <cellStyle name="Obično 3 3 5" xfId="1795" xr:uid="{967A3820-F8A9-4579-B7F0-E8A54C2936F4}"/>
    <cellStyle name="Obično 3 3 5 2" xfId="1796" xr:uid="{BBCDC379-6AFE-49F1-898F-D660AA58A3EC}"/>
    <cellStyle name="Obično 3 3 6" xfId="1797" xr:uid="{590C85C4-390E-4692-911E-D3DCC793D80E}"/>
    <cellStyle name="Obično 3 3 7" xfId="1798" xr:uid="{B835FD73-2E70-4345-969D-023347E9335B}"/>
    <cellStyle name="Obično 3 3 8" xfId="1799" xr:uid="{A784D129-0F82-4F70-B552-1DF0A59B6D49}"/>
    <cellStyle name="Obično 3 4" xfId="1800" xr:uid="{5DAA3F71-EFF4-4895-85F3-265F2E70EC29}"/>
    <cellStyle name="Obično 3 5" xfId="1801" xr:uid="{1E434EA3-0F39-4D49-8CF1-9762CECF24EF}"/>
    <cellStyle name="Obično 3 6" xfId="1802" xr:uid="{4C850E02-C6FC-418F-8CBD-25A8045E179C}"/>
    <cellStyle name="Obično 3 7" xfId="1803" xr:uid="{D2457545-A4E7-4A8A-AA7A-A68DE98AD962}"/>
    <cellStyle name="Obično 3_ELEKTRO" xfId="1804" xr:uid="{D24CBDA1-8F3A-464F-9CFA-4D86078E2F16}"/>
    <cellStyle name="Obično 31" xfId="1805" xr:uid="{7CABE1F6-177E-4F94-B7C5-27AC3C140649}"/>
    <cellStyle name="Obično 32" xfId="1806" xr:uid="{E8330C5C-56BE-44E8-B9D9-9AB2FD322EC3}"/>
    <cellStyle name="Obično 33" xfId="1807" xr:uid="{9623F707-1DF1-46CC-8F5E-FFC371515262}"/>
    <cellStyle name="Obično 35" xfId="1808" xr:uid="{9BC93B0E-DE0D-4364-B423-03672630B0DD}"/>
    <cellStyle name="Obično 37" xfId="1809" xr:uid="{41C81080-C741-4FE2-9CFC-B28CC275161E}"/>
    <cellStyle name="Obično 38" xfId="1810" xr:uid="{872FC18F-5748-4B30-A22A-71136E7D24A1}"/>
    <cellStyle name="Obično 39" xfId="1811" xr:uid="{8F1FFE90-5135-40D5-B313-09EB4A40C148}"/>
    <cellStyle name="Obično 39 2" xfId="1812" xr:uid="{EA9FFC98-E4EC-4204-9F4C-9B2D859B7C6A}"/>
    <cellStyle name="Obično 4" xfId="1813" xr:uid="{D9BA0091-A8A4-4DA6-8083-520C4260301E}"/>
    <cellStyle name="Obično 4 2" xfId="1814" xr:uid="{DBA4F19A-A439-41CD-B708-FEF4966C5B61}"/>
    <cellStyle name="Obično 4 3" xfId="1815" xr:uid="{352134AA-9945-448D-AC67-83CEC2A569E1}"/>
    <cellStyle name="Obično 4 4" xfId="1816" xr:uid="{259A34E7-1AA7-42AC-B3F9-3D8258D35149}"/>
    <cellStyle name="Obično 4 5" xfId="1817" xr:uid="{0B5BC804-4963-44BA-AABB-86FCA640F0AE}"/>
    <cellStyle name="Obično 5" xfId="1818" xr:uid="{C30AED15-F85F-4009-B498-6CB39E07427F}"/>
    <cellStyle name="Obično 5 2" xfId="1819" xr:uid="{C3EB4C8B-ED13-416E-BD5C-D12F26C37C81}"/>
    <cellStyle name="Obično 5 3" xfId="1820" xr:uid="{0DA5E2BF-D9C9-473C-8DDC-6806C48F302A}"/>
    <cellStyle name="Obično 5 4" xfId="1821" xr:uid="{4028094D-29B6-4D4F-8BD0-CE0587088305}"/>
    <cellStyle name="Obično 5 4 2" xfId="1822" xr:uid="{4876F570-52C3-4687-8A30-82FE51C335D9}"/>
    <cellStyle name="Obično 5 5" xfId="1823" xr:uid="{380F8E6F-6D56-415A-B7AA-6229B25F637D}"/>
    <cellStyle name="Obično 5_ELEKTRO" xfId="1824" xr:uid="{E648E8E1-50F2-42AB-A06A-843DFEB3AE7A}"/>
    <cellStyle name="Obično 6" xfId="1825" xr:uid="{5957CA3F-A08D-49E3-95CD-21BD03625C33}"/>
    <cellStyle name="Obično 6 2" xfId="1826" xr:uid="{C40C0AD8-C2E7-4192-AEEE-435A0F33F90A}"/>
    <cellStyle name="Obično 6 3" xfId="1827" xr:uid="{F8453782-7837-4D85-8CEB-9E70B1526204}"/>
    <cellStyle name="Obično 7" xfId="1828" xr:uid="{8E4A9C16-FC6C-4A51-BE9D-DC62FE4788DC}"/>
    <cellStyle name="Obično 7 2" xfId="1829" xr:uid="{82C11627-9BEB-466E-861D-E8CD4A36942A}"/>
    <cellStyle name="Obično 7 3" xfId="1830" xr:uid="{F0122AC1-3F53-4F7E-A169-DC1524D6096D}"/>
    <cellStyle name="Obično 7 4" xfId="1831" xr:uid="{B0DBDB45-A476-4BD0-86CD-1DA332957FD2}"/>
    <cellStyle name="Obično 8" xfId="1832" xr:uid="{384B81F6-03E8-4C8B-8ED6-8791B24CD98B}"/>
    <cellStyle name="Obično 8 2" xfId="1833" xr:uid="{267D051A-1DED-4FD6-834C-88B2CE804C4B}"/>
    <cellStyle name="Obično 8 3" xfId="1834" xr:uid="{0F708811-9B14-4426-87DE-350726E5DB9F}"/>
    <cellStyle name="Obično 8 4" xfId="1835" xr:uid="{1C9EF255-7B19-4B24-9D91-E6CBE44277D0}"/>
    <cellStyle name="Obično 8 5" xfId="1836" xr:uid="{EF27BC0A-52DB-4873-A366-C6B92E8EA29D}"/>
    <cellStyle name="Obično 9" xfId="1837" xr:uid="{5E49E48C-9B25-4236-BF54-5E35EE1482B2}"/>
    <cellStyle name="Obično 9 2" xfId="1838" xr:uid="{5514DC4E-1C0F-44F3-BA6B-7ECD4FDB27F0}"/>
    <cellStyle name="Obično 9 3" xfId="1839" xr:uid="{BAFC43BF-11B4-49A6-819C-A07D431B74E4}"/>
    <cellStyle name="Obično 9_ELEKTRO" xfId="1840" xr:uid="{FF6DAB95-4F8D-45DC-BB2A-1D72415FD6C3}"/>
    <cellStyle name="Obično_01_09_KAJZERICA-ŠKOLA ZG_ VN" xfId="1841" xr:uid="{1344AE58-BCC1-4664-BE44-572283C99D44}"/>
    <cellStyle name="Opomba" xfId="1842" xr:uid="{769ADEF7-7A6C-4B6B-8635-3234B93FCA01}"/>
    <cellStyle name="Opozorilo" xfId="1843" xr:uid="{C022C0E6-E142-4148-83CB-10D22AB4F573}"/>
    <cellStyle name="Output 10" xfId="1844" xr:uid="{08F04C3C-4EC9-49F4-A62A-B6FDFB858726}"/>
    <cellStyle name="Output 11" xfId="1845" xr:uid="{2DF85D7B-2281-4096-AEA6-C17D9D7E3D7D}"/>
    <cellStyle name="Output 12" xfId="1846" xr:uid="{E45B3A09-A270-47E7-8BDB-A29E03891BA6}"/>
    <cellStyle name="Output 13" xfId="1847" xr:uid="{64562851-BEA0-4633-8AAF-7958A40F700B}"/>
    <cellStyle name="Output 14" xfId="1848" xr:uid="{34ED0971-B680-436A-B0F2-142BC14D83D4}"/>
    <cellStyle name="Output 2" xfId="1849" xr:uid="{5D78743C-7E09-4E95-ADF8-EE5140D5A595}"/>
    <cellStyle name="Output 3" xfId="1850" xr:uid="{4BD22081-FE4C-44C7-AFDA-CF172EAECA68}"/>
    <cellStyle name="Output 4" xfId="1851" xr:uid="{C24E7606-BF68-4BE8-9620-F9C8673EC8EB}"/>
    <cellStyle name="Output 5" xfId="1852" xr:uid="{2197D33B-3DA4-4DAD-A53C-4E520C43A4AA}"/>
    <cellStyle name="Output 6" xfId="1853" xr:uid="{C29D5856-6422-4811-B693-8F8BCF179C1B}"/>
    <cellStyle name="Output 7" xfId="1854" xr:uid="{ECCE089F-2928-4661-B60B-AE32D7BDBB72}"/>
    <cellStyle name="Output 8" xfId="1855" xr:uid="{44D96136-9A59-435B-85E8-29D5E7BD2354}"/>
    <cellStyle name="Output 9" xfId="1856" xr:uid="{5E75E681-8A1E-443B-B64A-261F6BE47713}"/>
    <cellStyle name="Percent [0]" xfId="1857" xr:uid="{B2DFE278-54CB-4F52-B148-3C1428E62017}"/>
    <cellStyle name="Percent [00]" xfId="1858" xr:uid="{467BEBC7-B216-440D-87BE-9E9A9672E58E}"/>
    <cellStyle name="Percent [2]" xfId="1859" xr:uid="{4D1370A5-E751-468E-AB7E-02A99D8C649F}"/>
    <cellStyle name="Percent 2" xfId="1860" xr:uid="{131E3FBD-F8FC-4DF7-9001-C06FB6E98B40}"/>
    <cellStyle name="Percent 2 2" xfId="1861" xr:uid="{48E585A9-E2C1-4206-B446-FFF34628AD6D}"/>
    <cellStyle name="Percent 2 2 2" xfId="1862" xr:uid="{B25A76BA-9DB4-4839-9EFB-70E8A0E1F150}"/>
    <cellStyle name="Percent 2 3" xfId="1863" xr:uid="{CA047383-96B0-4BBC-B3C7-9415D27E8C56}"/>
    <cellStyle name="Percent 2 4" xfId="1864" xr:uid="{56B351AB-5687-432C-9002-C8D90B9CBCC3}"/>
    <cellStyle name="Percent 2 5" xfId="1865" xr:uid="{B64CB1DC-9107-4D45-B0B3-35C6588C4C47}"/>
    <cellStyle name="Percent 3" xfId="1866" xr:uid="{6864DBD0-811C-4459-9CD0-1DE8D9A4B4A1}"/>
    <cellStyle name="Percent 3 2" xfId="1867" xr:uid="{DF2CC260-806F-4416-8637-7A59A4C6DB86}"/>
    <cellStyle name="Percent 4" xfId="1868" xr:uid="{B5605A37-3B4D-46C4-962F-6CA3D58E8A33}"/>
    <cellStyle name="PODNASLOV" xfId="1869" xr:uid="{402EA99A-C7F1-43B8-825E-C01450E4CBFE}"/>
    <cellStyle name="Pojasnjevalno besedilo" xfId="1870" xr:uid="{0357BBB5-F9B5-4922-AAC0-EEAC39F046AB}"/>
    <cellStyle name="Postotak 2" xfId="1871" xr:uid="{3AC3E7EE-6FB7-4AB3-B291-1756D34F3ECF}"/>
    <cellStyle name="Postotak 3" xfId="1872" xr:uid="{EA4D70CB-3573-4E7C-9B0B-B5B8F1181140}"/>
    <cellStyle name="Postotak 4" xfId="1873" xr:uid="{2A75B888-BF25-44DD-AC1F-3AC50BE738D9}"/>
    <cellStyle name="Poudarek1" xfId="1874" xr:uid="{F709D64F-10C9-4038-B55E-D5C3D7E3C87B}"/>
    <cellStyle name="Poudarek2" xfId="1875" xr:uid="{405BD449-BDF5-40D8-955E-068FF4E5B59A}"/>
    <cellStyle name="Poudarek3" xfId="1876" xr:uid="{E0100EAD-FF49-4194-A2B4-D3F2987A1FBF}"/>
    <cellStyle name="Poudarek4" xfId="1877" xr:uid="{AC00BC23-9F19-4DA1-A6B2-3C14D8201D61}"/>
    <cellStyle name="Poudarek5" xfId="1878" xr:uid="{DB3F9B22-1C54-4199-B9D0-E4B10F372CF5}"/>
    <cellStyle name="Poudarek6" xfId="1879" xr:uid="{EA09A9D7-F14B-46E0-A74E-354442EB94E9}"/>
    <cellStyle name="Povezana celica" xfId="1880" xr:uid="{DCD16B95-F8FF-4F27-855F-0020966E4083}"/>
    <cellStyle name="Povezana ćelija 2" xfId="1881" xr:uid="{E5503A80-30B2-454A-B392-1AE69D6BA929}"/>
    <cellStyle name="Povezana ćelija 3" xfId="1882" xr:uid="{68EFA005-B98D-4FB2-9C67-F5A140CB13C2}"/>
    <cellStyle name="PrePop Currency (0)" xfId="1883" xr:uid="{DCBE2DB1-7682-4B56-AAF2-E87154705D9A}"/>
    <cellStyle name="PrePop Currency (2)" xfId="1884" xr:uid="{1E30FC72-5F48-4816-A455-29B24185A587}"/>
    <cellStyle name="PrePop Units (0)" xfId="1885" xr:uid="{226E6459-24DF-453B-B29C-85E52D027ED6}"/>
    <cellStyle name="PrePop Units (1)" xfId="1886" xr:uid="{3EE4ABC2-7818-47F5-84A4-8CAED5950DAA}"/>
    <cellStyle name="PrePop Units (2)" xfId="1887" xr:uid="{313C4F65-4962-48FA-9091-B5B569C8DC6B}"/>
    <cellStyle name="Preveri celico" xfId="1888" xr:uid="{7A0C82CF-1E26-418F-B99A-742D89D7D328}"/>
    <cellStyle name="Provjera ćelije 2" xfId="1889" xr:uid="{69445B86-2075-4EE1-9680-2AE0CE57B46C}"/>
    <cellStyle name="Provjera ćelije 3" xfId="1890" xr:uid="{20CAAB9C-1524-4DF1-B171-5B38858F4921}"/>
    <cellStyle name="Računanje" xfId="1891" xr:uid="{E4C027B8-07A0-4697-9D2F-20CB566E3656}"/>
    <cellStyle name="SADRŽAJ" xfId="1892" xr:uid="{2C19A5F2-6199-4311-BD81-728C62BE8276}"/>
    <cellStyle name="Satisfaisant" xfId="1893" xr:uid="{CB054940-53A5-403A-8A17-00B2C1D541A2}"/>
    <cellStyle name="Schlecht" xfId="1894" xr:uid="{8D3EB69C-4386-40F0-B0CA-23B2351B2F6A}"/>
    <cellStyle name="Schlecht 2" xfId="1895" xr:uid="{D916983E-5EF2-401D-B396-62DED97937CC}"/>
    <cellStyle name="Sheet Title" xfId="1896" xr:uid="{E0F4D11D-52DD-4E15-B019-7DAF48665353}"/>
    <cellStyle name="Slabo" xfId="1897" xr:uid="{C7FFF864-F89D-4713-80DE-F1B1A718401E}"/>
    <cellStyle name="Sortie" xfId="1898" xr:uid="{5CAFB048-E423-45CE-A209-7FA6986D1FC7}"/>
    <cellStyle name="Standard" xfId="1899" xr:uid="{DC29972C-C69B-4464-8F37-43E31A940B3C}"/>
    <cellStyle name="Standard 2" xfId="1900" xr:uid="{84B54BF3-50C7-440E-BDDC-1C9C90E3AB68}"/>
    <cellStyle name="Standard_LVZ" xfId="2071" xr:uid="{252F4785-5B4F-45EC-A959-9F7F78554C79}"/>
    <cellStyle name="Stil 1" xfId="23" xr:uid="{0D578EEE-DC6B-4F4A-9AEA-E4320E549553}"/>
    <cellStyle name="Stil 1 2" xfId="1901" xr:uid="{43A8E5D6-06B3-4E4C-A0EB-63DDFFFCC6C2}"/>
    <cellStyle name="Style 1" xfId="31" xr:uid="{672ABB3E-0143-46B9-9035-0DF82D63FF40}"/>
    <cellStyle name="Style 1 2" xfId="1902" xr:uid="{DC737029-A0AF-41C3-81EE-49A6ED09456E}"/>
    <cellStyle name="Style 1 2 2" xfId="1903" xr:uid="{B6C5C58E-7293-45EE-A57F-19AD2C739382}"/>
    <cellStyle name="Style 1 2 3" xfId="1904" xr:uid="{51383C64-C064-4AEB-A4CE-53098AB902DB}"/>
    <cellStyle name="Style 1 3" xfId="1905" xr:uid="{095A65CF-036E-4295-B9DC-90A7A4261823}"/>
    <cellStyle name="Style 1 4" xfId="1906" xr:uid="{465F2564-4D58-4706-9640-111C1E0CEFCF}"/>
    <cellStyle name="Style 1_07. FIRE PROTECTION_SPRINKLERver14" xfId="1907" xr:uid="{C39B9C8E-C2CD-495F-9DE1-91CB04BA6B18}"/>
    <cellStyle name="Tekst objašnjenja 2" xfId="1908" xr:uid="{DD07A0A2-9192-4073-B423-2ACC533DD8EA}"/>
    <cellStyle name="Tekst objašnjenja 3" xfId="1909" xr:uid="{10F7E522-DA9A-4A2E-B2C0-07F747B381F5}"/>
    <cellStyle name="Tekst upozorenja 2" xfId="1910" xr:uid="{DA09204E-9EC7-434D-808C-C6C0BC971F16}"/>
    <cellStyle name="tekst-levo" xfId="1911" xr:uid="{046B3085-1223-4BCD-A2F6-8E16A556B34D}"/>
    <cellStyle name="Text Indent A" xfId="1912" xr:uid="{4A958AE8-F719-4D73-9556-D3FEA6B13201}"/>
    <cellStyle name="Text Indent B" xfId="1913" xr:uid="{6806F3AF-2177-45D6-871D-18BE67899B5C}"/>
    <cellStyle name="Text Indent C" xfId="1914" xr:uid="{C5149B0D-9056-4DE1-8368-D17C3254B903}"/>
    <cellStyle name="Texte explicatif" xfId="1915" xr:uid="{576DDDDA-B6B3-47E7-9B4A-6D873A16F0A0}"/>
    <cellStyle name="Title 2" xfId="1916" xr:uid="{04130899-3241-4785-85CD-CF481C6CA9CD}"/>
    <cellStyle name="Titre" xfId="1917" xr:uid="{27B61F1F-D40A-445D-B836-D6395C96D080}"/>
    <cellStyle name="Titre 1" xfId="1918" xr:uid="{181F5D6A-E59D-41F5-BF90-5BFF49D61618}"/>
    <cellStyle name="Titre 2" xfId="1919" xr:uid="{2CBEA21C-38D4-4534-A55C-A5833FAA436B}"/>
    <cellStyle name="Titre 3" xfId="1920" xr:uid="{5EAF05A0-F585-41B2-97FE-492F2745615E}"/>
    <cellStyle name="Titre 3 2" xfId="2088" xr:uid="{65A42C49-5357-4354-B0CF-7323BB9B26B0}"/>
    <cellStyle name="Titre 4" xfId="1921" xr:uid="{6F6803DB-4803-46BC-83C2-333A4185E7B8}"/>
    <cellStyle name="Total 10" xfId="1922" xr:uid="{61FF4448-A4F2-4A66-A346-EC14F51D4918}"/>
    <cellStyle name="Total 11" xfId="1923" xr:uid="{9193A9B8-B4B7-46B0-9E04-1272FF368994}"/>
    <cellStyle name="Total 12" xfId="1924" xr:uid="{7168E6F4-742D-431A-89FC-82F4A452F135}"/>
    <cellStyle name="Total 13" xfId="1925" xr:uid="{D07EB8A1-8DA0-4728-A397-734BBF564A9E}"/>
    <cellStyle name="Total 14" xfId="1926" xr:uid="{0E4A9323-AF7C-4ED3-8D71-2F5B430A2A39}"/>
    <cellStyle name="Total 2" xfId="1927" xr:uid="{E0B79A4A-821A-4B71-BBDD-3A750BE1D81E}"/>
    <cellStyle name="Total 3" xfId="1928" xr:uid="{6D53BCC0-DE3A-493D-B77E-43E0302D8E17}"/>
    <cellStyle name="Total 4" xfId="1929" xr:uid="{8E48E1E2-1C4F-4E58-A1F8-C8B926962E82}"/>
    <cellStyle name="Total 5" xfId="1930" xr:uid="{6327CB66-6F9D-463E-90C8-69B0FC52BE2B}"/>
    <cellStyle name="Total 6" xfId="1931" xr:uid="{F95FF937-9FEC-4099-A861-B88FA513219C}"/>
    <cellStyle name="Total 7" xfId="1932" xr:uid="{BD7AAF0E-B2D8-4703-9886-FC1177FCB764}"/>
    <cellStyle name="Total 8" xfId="1933" xr:uid="{2153DA3F-50CA-47BA-B9CF-A7A0F38E1FCF}"/>
    <cellStyle name="Total 9" xfId="1934" xr:uid="{D9B1E007-6842-4E57-8DA2-4869543CF091}"/>
    <cellStyle name="TRO©KOVNIK" xfId="1935" xr:uid="{9226EF2B-2374-447C-8ED7-5542C13E893A}"/>
    <cellStyle name="Überschrift" xfId="1936" xr:uid="{27B6B094-C1E3-4C72-8F4D-2D23547717C3}"/>
    <cellStyle name="Überschrift 1" xfId="1937" xr:uid="{C8AB7093-7C2C-4357-B816-CBF8B810B5A8}"/>
    <cellStyle name="Überschrift 1 2" xfId="1938" xr:uid="{D9E35913-014B-44D7-85FB-8AD2889A0E43}"/>
    <cellStyle name="Überschrift 2" xfId="1939" xr:uid="{94B12A58-631B-4778-BA90-54FAB7A6EF2F}"/>
    <cellStyle name="Überschrift 2 2" xfId="1940" xr:uid="{B1373B9F-B8A6-437A-AB92-1D38FA871FF2}"/>
    <cellStyle name="Überschrift 3" xfId="1941" xr:uid="{6F22CAE3-0D4E-4A95-8B17-CEAC653BD32D}"/>
    <cellStyle name="Überschrift 3 2" xfId="1942" xr:uid="{BE2524CA-610D-439D-AA9F-9DCBF8937561}"/>
    <cellStyle name="Überschrift 3 2 2" xfId="2090" xr:uid="{2AF39EAE-6DD9-4A3F-96FC-EB905EF092B2}"/>
    <cellStyle name="Überschrift 3 3" xfId="2089" xr:uid="{DD8A7C6E-BBAC-4A64-8A67-610DD65E114F}"/>
    <cellStyle name="Überschrift 4" xfId="1943" xr:uid="{AA2E06E1-30F5-4956-AC5D-A7C21B33E3C9}"/>
    <cellStyle name="Überschrift 4 2" xfId="1944" xr:uid="{53DA58EE-4D28-482E-A070-B84D8D4D1C90}"/>
    <cellStyle name="Überschrift 5" xfId="1945" xr:uid="{F4E4D76D-D5C9-4340-B9A6-A50E9DCB1F4F}"/>
    <cellStyle name="Überschrift_05_SUPERNOVA_TROSKOVNIK_JAKE I SLABE STRUJE_OBI" xfId="1946" xr:uid="{1838D20E-93A7-434F-9DF4-2D899035A900}"/>
    <cellStyle name="Ukupni zbroj 2" xfId="1947" xr:uid="{5D58E634-6DFA-44AB-8E76-3F9079B2A1A7}"/>
    <cellStyle name="Ukupni zbroj 3" xfId="1948" xr:uid="{70B23920-AA18-4CDB-A145-D95658A5D7AD}"/>
    <cellStyle name="UKUPNO" xfId="1949" xr:uid="{AFF52B3C-1F5B-40F2-96F4-B99454DFBFCE}"/>
    <cellStyle name="Ukupno 2" xfId="1950" xr:uid="{233156B8-4D84-44F2-AE42-70139A7F2051}"/>
    <cellStyle name="Ukupno_1051-3_1_UPU-6_1_dio_Projektantski troskovnici bez cijena" xfId="1951" xr:uid="{F8844C58-D45A-48F0-AA4D-58B23234BD37}"/>
    <cellStyle name="Unos 2" xfId="1952" xr:uid="{DF34EFD0-8FB7-4F25-A304-1519A38A79BD}"/>
    <cellStyle name="Unos 3" xfId="1953" xr:uid="{093176BF-D062-44A7-9B3E-594F2695EF4D}"/>
    <cellStyle name="Valuta 2" xfId="52" xr:uid="{0399DD4F-DCC5-4E2D-8D5C-4811459F30BC}"/>
    <cellStyle name="Valuta 2 2" xfId="1954" xr:uid="{16D6B564-7FB8-4E6D-8437-C85DC2D7F706}"/>
    <cellStyle name="Valuta 3" xfId="1955" xr:uid="{F2930EC5-9932-45DF-8AE9-0597A5D72B36}"/>
    <cellStyle name="Vérification" xfId="1956" xr:uid="{5A9BD25C-4C85-42D0-BC4F-58D937A9B5C7}"/>
    <cellStyle name="Verknüpfte Zelle" xfId="1957" xr:uid="{C3BD8E8A-3072-4707-8F94-D9487475FA6E}"/>
    <cellStyle name="Verknüpfte Zelle 2" xfId="1958" xr:uid="{4B2EC329-C3D3-49A3-A90F-2590AD476AA0}"/>
    <cellStyle name="Vnos" xfId="1959" xr:uid="{5DD3DAEA-0D87-4529-BDF4-8F3B2BB183ED}"/>
    <cellStyle name="Vsota" xfId="1960" xr:uid="{360CE5C7-310A-48DC-8E6E-B7673E2419E1}"/>
    <cellStyle name="Währung [0]_Fagr" xfId="1961" xr:uid="{A323C3F1-9C9E-4F12-ABDD-67FB49DDDD84}"/>
    <cellStyle name="Währung_Fagr" xfId="1962" xr:uid="{418CE1D0-77BE-4324-9688-C3A350AB44BE}"/>
    <cellStyle name="Warnender Text" xfId="1963" xr:uid="{FE038A21-D036-46F1-91BD-81381FD2EC09}"/>
    <cellStyle name="Warning Text 10" xfId="1964" xr:uid="{3D4EE2C9-A161-4B10-9D0D-BF75EF8A9F49}"/>
    <cellStyle name="Warning Text 11" xfId="1965" xr:uid="{55381ABD-ED3A-4ACC-AD0C-10BDFE62A520}"/>
    <cellStyle name="Warning Text 12" xfId="1966" xr:uid="{C75E81C9-31F1-41AD-A7EC-17EBD888C318}"/>
    <cellStyle name="Warning Text 13" xfId="1967" xr:uid="{6325803B-4921-48F5-93C0-9C6DB6FF68D6}"/>
    <cellStyle name="Warning Text 14" xfId="1968" xr:uid="{31C47D06-D41E-4A0D-89B0-B10817B6CA7B}"/>
    <cellStyle name="Warning Text 2" xfId="1969" xr:uid="{D6A54282-FD98-458C-BE92-07731E164E23}"/>
    <cellStyle name="Warning Text 3" xfId="1970" xr:uid="{62F5B766-73CC-41C7-9276-4C836C68375A}"/>
    <cellStyle name="Warning Text 4" xfId="1971" xr:uid="{985068BD-6106-4B09-9621-413AD109D62C}"/>
    <cellStyle name="Warning Text 5" xfId="1972" xr:uid="{D4CB9570-E4D2-4646-AC7C-84AF4F780570}"/>
    <cellStyle name="Warning Text 6" xfId="1973" xr:uid="{CC45DCC4-EBBD-4BC8-840D-34E36B45AF79}"/>
    <cellStyle name="Warning Text 7" xfId="1974" xr:uid="{0952856A-D6FB-45C6-A81F-028610185D33}"/>
    <cellStyle name="Warning Text 8" xfId="1975" xr:uid="{CB7AD0DE-C7EB-4EC7-99F6-AA96682765D3}"/>
    <cellStyle name="Warning Text 8 4" xfId="1976" xr:uid="{A99EEB7C-CF4A-4FE8-8131-43E1E38FF499}"/>
    <cellStyle name="Warning Text 9" xfId="1977" xr:uid="{5EDE6864-C7FA-47FB-A8CB-AEF91B89A8D5}"/>
    <cellStyle name="Zarez 10" xfId="1978" xr:uid="{A335F678-F465-4E94-B555-F258B47DAAF6}"/>
    <cellStyle name="Zarez 10 2" xfId="1979" xr:uid="{6C4ACA37-7EDC-4D50-914A-71E6F1B17577}"/>
    <cellStyle name="Zarez 10 3" xfId="1980" xr:uid="{AD5F1729-F712-4391-9766-E9AB4DE905E2}"/>
    <cellStyle name="Zarez 11" xfId="1981" xr:uid="{EF7F09BF-4C32-472F-9640-B9A8D3ECA48C}"/>
    <cellStyle name="Zarez 12" xfId="1982" xr:uid="{7119007D-CFD3-49D8-AE5D-10A40771557A}"/>
    <cellStyle name="Zarez 13" xfId="1983" xr:uid="{F5E3072A-8BFA-4D0A-807D-E3B61CD94FA6}"/>
    <cellStyle name="Zarez 14" xfId="1984" xr:uid="{5B09B4C6-5D55-4F0F-BB1B-A344AFA12DA7}"/>
    <cellStyle name="Zarez 15" xfId="60" xr:uid="{48DBB475-9DEC-4064-9038-8B52C1AEE496}"/>
    <cellStyle name="Zarez 18" xfId="1985" xr:uid="{D03A079D-E8D8-4D02-B489-6ECDF778E038}"/>
    <cellStyle name="Zarez 18 2" xfId="1986" xr:uid="{AC6538D7-5BAA-4F56-A5D2-391CB92DEC4F}"/>
    <cellStyle name="Zarez 2" xfId="50" xr:uid="{F868BB1B-5A45-48A4-B26D-BA846E79AAF7}"/>
    <cellStyle name="Zarez 2 10" xfId="1988" xr:uid="{01FD1DD7-044E-4739-A066-52F32C376262}"/>
    <cellStyle name="Zarez 2 10 2" xfId="1989" xr:uid="{E7381046-4E6C-4DF4-8EF6-CB29BE6090B3}"/>
    <cellStyle name="Zarez 2 10 3" xfId="1990" xr:uid="{929EF0C2-9AF2-40E5-B1F1-371FAAFC9595}"/>
    <cellStyle name="Zarez 2 11" xfId="1991" xr:uid="{A28AF0C2-757F-424B-8EFC-53696EC570BF}"/>
    <cellStyle name="Zarez 2 11 2" xfId="1992" xr:uid="{61FA7053-3F77-4A59-9D88-5BA81FACC253}"/>
    <cellStyle name="Zarez 2 11 3" xfId="1993" xr:uid="{A13DD394-40B3-4098-9299-84E7565C36D6}"/>
    <cellStyle name="Zarez 2 12" xfId="1994" xr:uid="{DB6E6CED-0862-4F8A-A562-1F816D2EC090}"/>
    <cellStyle name="Zarez 2 12 2" xfId="1995" xr:uid="{55F03EB4-F487-47B8-847D-3807282D4A4F}"/>
    <cellStyle name="Zarez 2 12 3" xfId="1996" xr:uid="{BE1BAAD7-516D-4AB7-92F2-94BDEB7FE47A}"/>
    <cellStyle name="Zarez 2 13" xfId="1997" xr:uid="{3B81EC49-131A-447A-8095-A10CB33C3F98}"/>
    <cellStyle name="Zarez 2 13 2" xfId="1998" xr:uid="{277B6D73-5A13-4E9C-949C-255BAE3629D7}"/>
    <cellStyle name="Zarez 2 13 3" xfId="1999" xr:uid="{07E62697-03B9-4C24-9CED-F1CBADC80697}"/>
    <cellStyle name="Zarez 2 14" xfId="2000" xr:uid="{A8E10FD2-118D-4303-97A6-32DC5D035264}"/>
    <cellStyle name="Zarez 2 14 2" xfId="2001" xr:uid="{307515C6-D4CB-4110-8B7C-2B18AAC9E22D}"/>
    <cellStyle name="Zarez 2 14 3" xfId="2002" xr:uid="{BBDD763C-969B-470B-A2C8-AC60C2133F87}"/>
    <cellStyle name="Zarez 2 15" xfId="2003" xr:uid="{0516F967-5F80-48B1-A6BC-F7B94FFA3E80}"/>
    <cellStyle name="Zarez 2 15 2" xfId="2004" xr:uid="{0A4A6D65-411B-47BF-B9F4-0819D43960B1}"/>
    <cellStyle name="Zarez 2 15 3" xfId="2005" xr:uid="{D1A9EAA0-7E66-4BB5-BBF8-4F8FBEB6F239}"/>
    <cellStyle name="Zarez 2 16" xfId="2006" xr:uid="{54B5F399-C8AC-4EB2-9D44-D5CD3A16B576}"/>
    <cellStyle name="Zarez 2 17" xfId="2007" xr:uid="{443A66C3-D80D-4E9C-ABA9-012461369810}"/>
    <cellStyle name="Zarez 2 18" xfId="1987" xr:uid="{C22BF64C-F3A0-4267-98B7-3C5E078C3938}"/>
    <cellStyle name="Zarez 2 19" xfId="2091" xr:uid="{2B6EFA0B-C791-4DFD-A721-30D3CAFAFECA}"/>
    <cellStyle name="Zarez 2 2" xfId="55" xr:uid="{E8780689-1D8C-4781-AC0C-47A8A2FC24B6}"/>
    <cellStyle name="Zarez 2 2 2" xfId="2009" xr:uid="{A29D61E3-974C-4033-AE73-786FEDFE18DF}"/>
    <cellStyle name="Zarez 2 2 3" xfId="2010" xr:uid="{F48D6395-5F37-4471-9FE6-FBA2EA41C70E}"/>
    <cellStyle name="Zarez 2 2 4" xfId="2011" xr:uid="{710F9170-870D-4AA3-BE0F-9A70A52FD805}"/>
    <cellStyle name="Zarez 2 2 5" xfId="2012" xr:uid="{A0A61954-4921-4E23-96C1-4944A9C5C7A4}"/>
    <cellStyle name="Zarez 2 2 6" xfId="2008" xr:uid="{361223EC-67A7-4572-9AA6-265BA1F89F47}"/>
    <cellStyle name="Zarez 2 3" xfId="2013" xr:uid="{8AEB255A-A5EA-4A62-9E56-152198162F7D}"/>
    <cellStyle name="Zarez 2 3 2" xfId="2014" xr:uid="{600508C4-8D2E-4F22-B056-AF0702471B3C}"/>
    <cellStyle name="Zarez 2 3 3" xfId="2015" xr:uid="{EDAC3A23-AAC0-402D-B439-ECD55452B010}"/>
    <cellStyle name="Zarez 2 3 4" xfId="2016" xr:uid="{D27F0C0A-B015-4DC8-B060-0479A8459F35}"/>
    <cellStyle name="Zarez 2 4" xfId="2017" xr:uid="{FDF9A84E-A437-4DDF-9A30-51A82014D436}"/>
    <cellStyle name="Zarez 2 4 2" xfId="2018" xr:uid="{5D624E43-1931-4B7B-B528-1F20C28C6B8D}"/>
    <cellStyle name="Zarez 2 4 3" xfId="2019" xr:uid="{34E0C8A8-1AAF-4D62-9BE1-29E1829B6430}"/>
    <cellStyle name="Zarez 2 4 4" xfId="2020" xr:uid="{5AD3C41F-191E-466E-AF4A-C896FAAA93FB}"/>
    <cellStyle name="Zarez 2 5" xfId="2021" xr:uid="{A9843EAF-4F1F-4620-B80B-B7995FC8AF74}"/>
    <cellStyle name="Zarez 2 5 2" xfId="2022" xr:uid="{0BB06999-CD00-4422-A419-F473D7553C9C}"/>
    <cellStyle name="Zarez 2 5 3" xfId="2023" xr:uid="{59E65E62-7471-4BFA-81BD-B8AAC06C30C6}"/>
    <cellStyle name="Zarez 2 5 4" xfId="2024" xr:uid="{2196F1D6-76DF-48AA-88DF-DCDAC0EAA1EE}"/>
    <cellStyle name="Zarez 2 6" xfId="2025" xr:uid="{079DA47D-6631-47F6-BBE1-E22B8EB0652C}"/>
    <cellStyle name="Zarez 2 6 2" xfId="2026" xr:uid="{F2CBA98C-535F-4B52-87A5-AF31F3340F0A}"/>
    <cellStyle name="Zarez 2 6 3" xfId="2027" xr:uid="{CDB81976-0D2A-473D-B001-031649B7242C}"/>
    <cellStyle name="Zarez 2 7" xfId="2028" xr:uid="{59BC0B7E-2414-434C-812C-D50334FE6264}"/>
    <cellStyle name="Zarez 2 7 2" xfId="2029" xr:uid="{48231CB0-93E4-4140-83A8-7D86CFF7B19A}"/>
    <cellStyle name="Zarez 2 7 3" xfId="2030" xr:uid="{594A256A-6988-4743-A3F7-706B2698C0D8}"/>
    <cellStyle name="Zarez 2 8" xfId="2031" xr:uid="{BF1B9242-91DA-4405-A7CE-9B2E73EA66DA}"/>
    <cellStyle name="Zarez 2 8 2" xfId="2032" xr:uid="{476D583B-582C-40D0-B10C-25EA50185FA0}"/>
    <cellStyle name="Zarez 2 8 3" xfId="2033" xr:uid="{63DA7EBF-C206-48B3-B34D-5A8E46A8B23F}"/>
    <cellStyle name="Zarez 2 9" xfId="2034" xr:uid="{C74FF089-B22A-4210-87F4-4D1ABAB7C868}"/>
    <cellStyle name="Zarez 2 9 2" xfId="2035" xr:uid="{F485CDAF-F8A1-490F-B858-6C8BA5856BDB}"/>
    <cellStyle name="Zarez 2 9 3" xfId="2036" xr:uid="{496E7ACB-7BFA-4AF6-AE2A-61F272EABC66}"/>
    <cellStyle name="Zarez 2_Knjiga 5 TROŠKOVNIK Instalaterski radovi dio 1" xfId="2037" xr:uid="{5E3D9E2E-A73C-434A-B048-E356DF4A8587}"/>
    <cellStyle name="Zarez 3" xfId="2038" xr:uid="{06A90D5B-D066-4A82-B967-0EF17D95A4D8}"/>
    <cellStyle name="Zarez 3 2" xfId="2039" xr:uid="{D1F74F52-A35F-4862-A6D0-3B75981DE3A1}"/>
    <cellStyle name="Zarez 3 2 2" xfId="2040" xr:uid="{BA1B3507-0BB1-478B-B9E6-B8410F11934E}"/>
    <cellStyle name="Zarez 3 3" xfId="2041" xr:uid="{ADCE3FC0-BC14-456A-95A7-7806B30E33B6}"/>
    <cellStyle name="Zarez 3 4" xfId="2042" xr:uid="{44009758-4E2F-4BB6-A967-75F266376081}"/>
    <cellStyle name="Zarez 3_Knjiga 5 TROŠKOVNIK Instalaterski radovi dio 1" xfId="2043" xr:uid="{E8ED60FB-B400-4CD2-B0A3-E58015A3A61B}"/>
    <cellStyle name="Zarez 4" xfId="2044" xr:uid="{FD3B15A6-C3B9-4B90-B00B-58D2BB6D995D}"/>
    <cellStyle name="Zarez 4 2" xfId="2045" xr:uid="{497D0696-C969-4523-96FA-21AB4B6C59D9}"/>
    <cellStyle name="Zarez 5" xfId="2046" xr:uid="{06EB5B3D-AFB3-4113-8A18-341E198A32CE}"/>
    <cellStyle name="Zarez 5 2" xfId="2047" xr:uid="{3FC2B526-8F13-4FC8-B73D-D4EA2826513B}"/>
    <cellStyle name="Zarez 5 3" xfId="2048" xr:uid="{38C193C5-1191-4131-81AF-3AE6B442DDB2}"/>
    <cellStyle name="Zarez 6" xfId="2049" xr:uid="{76047233-7D31-4879-883A-7CCD80E6D427}"/>
    <cellStyle name="Zarez 7" xfId="2050" xr:uid="{7D4C0354-53D1-4522-8D20-B430474FEBE9}"/>
    <cellStyle name="Zarez 8" xfId="2051" xr:uid="{8AEF6F17-F2A9-4526-BE7A-7A5415DA8CF0}"/>
    <cellStyle name="Zarez 9" xfId="2052" xr:uid="{A7F66EB9-F245-4ACA-887D-170445A1B530}"/>
    <cellStyle name="Zelle überprüfen" xfId="2053" xr:uid="{95AC406C-8818-42B0-A4DA-D2DE2D0A3E60}"/>
    <cellStyle name="Zelle überprüfen 2" xfId="2054" xr:uid="{E4D9CB93-58AC-49AD-94E1-C95A4961E414}"/>
  </cellStyles>
  <dxfs count="0"/>
  <tableStyles count="0" defaultTableStyle="TableStyleMedium2" defaultPivotStyle="PivotStyleLight16"/>
  <colors>
    <mruColors>
      <color rgb="FF00AC00"/>
      <color rgb="FF30B21E"/>
      <color rgb="FFFFFF66"/>
      <color rgb="FFDB84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PROJEKTI/Osnovna%20&#353;kola%20Moko&#353;ica/Atlas/dokumenti/Objekti/HOTEL%20CAVTAT%20-%20REKONSTRUKCIJA%20(%208676%20)/PREDMJER/Predmjer%2086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9176-0502-4200-BA3B-A89828334613}">
  <dimension ref="A26:G74"/>
  <sheetViews>
    <sheetView view="pageBreakPreview" zoomScale="93" zoomScaleNormal="100" zoomScaleSheetLayoutView="93" workbookViewId="0">
      <selection activeCell="H34" sqref="H34"/>
    </sheetView>
  </sheetViews>
  <sheetFormatPr baseColWidth="10" defaultColWidth="9.1640625" defaultRowHeight="15"/>
  <cols>
    <col min="1" max="1" width="47.6640625" style="13" customWidth="1"/>
    <col min="2" max="2" width="13" style="3" customWidth="1"/>
    <col min="3" max="3" width="9.6640625" style="3" customWidth="1"/>
    <col min="4" max="4" width="12" style="4" customWidth="1"/>
    <col min="5" max="5" width="35.6640625" style="4" customWidth="1"/>
    <col min="6" max="16384" width="9.1640625" style="4"/>
  </cols>
  <sheetData>
    <row r="26" spans="1:7" s="3" customFormat="1">
      <c r="A26" s="1" t="s">
        <v>205</v>
      </c>
      <c r="B26" s="1088" t="s">
        <v>1863</v>
      </c>
      <c r="C26" s="1088"/>
      <c r="D26" s="1088"/>
      <c r="E26" s="1088"/>
      <c r="F26" s="4"/>
      <c r="G26" s="4"/>
    </row>
    <row r="27" spans="1:7" s="3" customFormat="1">
      <c r="A27" s="5"/>
      <c r="B27" s="1088" t="s">
        <v>1864</v>
      </c>
      <c r="C27" s="1088"/>
      <c r="D27" s="1088"/>
      <c r="E27" s="4"/>
      <c r="F27" s="4"/>
      <c r="G27" s="4"/>
    </row>
    <row r="28" spans="1:7" s="3" customFormat="1">
      <c r="A28" s="5"/>
      <c r="B28" s="2"/>
      <c r="D28" s="4"/>
      <c r="E28" s="4"/>
      <c r="F28" s="4"/>
      <c r="G28" s="4"/>
    </row>
    <row r="29" spans="1:7" s="3" customFormat="1" ht="19">
      <c r="A29" s="1" t="s">
        <v>206</v>
      </c>
      <c r="B29" s="1091" t="s">
        <v>1858</v>
      </c>
      <c r="C29" s="1091"/>
      <c r="D29" s="1091"/>
      <c r="E29" s="4"/>
      <c r="F29" s="4"/>
      <c r="G29" s="4"/>
    </row>
    <row r="30" spans="1:7" s="3" customFormat="1">
      <c r="A30" s="1" t="s">
        <v>207</v>
      </c>
      <c r="B30" s="1092" t="s">
        <v>1873</v>
      </c>
      <c r="C30" s="1093"/>
      <c r="D30" s="1093"/>
      <c r="E30" s="1093"/>
      <c r="F30" s="4"/>
      <c r="G30" s="4"/>
    </row>
    <row r="31" spans="1:7" s="3" customFormat="1">
      <c r="A31" s="1"/>
      <c r="B31" s="6"/>
      <c r="D31" s="4"/>
      <c r="E31" s="4"/>
      <c r="F31" s="4"/>
      <c r="G31" s="4"/>
    </row>
    <row r="32" spans="1:7" s="3" customFormat="1">
      <c r="A32" s="1" t="s">
        <v>208</v>
      </c>
      <c r="B32" s="5"/>
      <c r="D32" s="4"/>
      <c r="E32" s="4"/>
      <c r="F32" s="4"/>
      <c r="G32" s="4"/>
    </row>
    <row r="33" spans="1:7" s="3" customFormat="1">
      <c r="A33" s="7"/>
      <c r="B33" s="5"/>
      <c r="D33" s="4"/>
      <c r="E33" s="4"/>
      <c r="F33" s="4"/>
      <c r="G33" s="4"/>
    </row>
    <row r="34" spans="1:7" s="3" customFormat="1">
      <c r="A34" s="1" t="s">
        <v>209</v>
      </c>
      <c r="B34" s="1088" t="s">
        <v>210</v>
      </c>
      <c r="C34" s="1088"/>
      <c r="D34" s="1088"/>
      <c r="E34" s="4"/>
      <c r="F34" s="4"/>
      <c r="G34" s="4"/>
    </row>
    <row r="35" spans="1:7" s="3" customFormat="1">
      <c r="A35" s="1" t="s">
        <v>211</v>
      </c>
      <c r="B35" s="8" t="s">
        <v>212</v>
      </c>
      <c r="D35" s="4"/>
      <c r="E35" s="4"/>
      <c r="F35" s="4"/>
      <c r="G35" s="4"/>
    </row>
    <row r="36" spans="1:7" s="3" customFormat="1">
      <c r="A36" s="1"/>
      <c r="B36" s="8" t="s">
        <v>213</v>
      </c>
      <c r="D36" s="4"/>
      <c r="E36" s="4"/>
      <c r="F36" s="4"/>
      <c r="G36" s="4"/>
    </row>
    <row r="37" spans="1:7" s="3" customFormat="1">
      <c r="A37" s="1"/>
      <c r="B37" s="8" t="s">
        <v>214</v>
      </c>
      <c r="D37" s="4"/>
      <c r="E37" s="4"/>
      <c r="F37" s="4"/>
      <c r="G37" s="4"/>
    </row>
    <row r="38" spans="1:7" s="3" customFormat="1">
      <c r="A38" s="1"/>
      <c r="B38" s="8" t="s">
        <v>215</v>
      </c>
      <c r="D38" s="4"/>
      <c r="E38" s="4"/>
      <c r="F38" s="4"/>
      <c r="G38" s="4"/>
    </row>
    <row r="39" spans="1:7" s="3" customFormat="1">
      <c r="A39" s="7"/>
      <c r="B39" s="5"/>
      <c r="D39" s="4"/>
      <c r="E39" s="4"/>
      <c r="F39" s="4"/>
      <c r="G39" s="4"/>
    </row>
    <row r="40" spans="1:7" s="3" customFormat="1">
      <c r="A40" s="1" t="s">
        <v>216</v>
      </c>
      <c r="B40" s="9" t="s">
        <v>1859</v>
      </c>
      <c r="D40" s="4"/>
      <c r="E40" s="4"/>
      <c r="F40" s="4"/>
      <c r="G40" s="4"/>
    </row>
    <row r="41" spans="1:7" s="3" customFormat="1" ht="16">
      <c r="A41" s="957" t="s">
        <v>217</v>
      </c>
      <c r="B41" s="959" t="s">
        <v>1865</v>
      </c>
      <c r="C41" s="958"/>
      <c r="D41" s="4"/>
      <c r="E41" s="4"/>
    </row>
    <row r="42" spans="1:7" s="3" customFormat="1">
      <c r="B42" s="4"/>
      <c r="C42" s="4"/>
      <c r="D42" s="4"/>
      <c r="E42" s="4"/>
    </row>
    <row r="43" spans="1:7" s="3" customFormat="1" ht="38" customHeight="1">
      <c r="A43" s="10" t="s">
        <v>218</v>
      </c>
      <c r="B43" s="1089" t="s">
        <v>1860</v>
      </c>
      <c r="C43" s="1089"/>
      <c r="D43" s="1089"/>
      <c r="E43" s="1089"/>
      <c r="F43" s="4"/>
      <c r="G43" s="4"/>
    </row>
    <row r="44" spans="1:7" s="3" customFormat="1">
      <c r="A44" s="1" t="s">
        <v>219</v>
      </c>
      <c r="B44" s="11">
        <v>1</v>
      </c>
      <c r="D44" s="4"/>
      <c r="E44" s="4"/>
      <c r="F44" s="4"/>
      <c r="G44" s="4"/>
    </row>
    <row r="45" spans="1:7" s="3" customFormat="1">
      <c r="A45" s="7"/>
      <c r="B45" s="5"/>
      <c r="D45" s="4"/>
      <c r="E45" s="4"/>
      <c r="F45" s="4"/>
      <c r="G45" s="4"/>
    </row>
    <row r="46" spans="1:7" s="3" customFormat="1">
      <c r="A46" s="1" t="s">
        <v>220</v>
      </c>
      <c r="B46" s="12" t="s">
        <v>221</v>
      </c>
      <c r="D46" s="4"/>
      <c r="E46" s="4"/>
      <c r="F46" s="4"/>
      <c r="G46" s="4"/>
    </row>
    <row r="47" spans="1:7" s="3" customFormat="1">
      <c r="A47" s="1" t="s">
        <v>222</v>
      </c>
      <c r="B47" s="12" t="s">
        <v>221</v>
      </c>
      <c r="D47" s="4"/>
      <c r="E47" s="4"/>
      <c r="F47" s="4"/>
      <c r="G47" s="4"/>
    </row>
    <row r="48" spans="1:7" s="3" customFormat="1">
      <c r="A48" s="1"/>
      <c r="B48" s="12" t="s">
        <v>223</v>
      </c>
      <c r="D48" s="4"/>
      <c r="E48" s="4"/>
      <c r="F48" s="4"/>
      <c r="G48" s="4"/>
    </row>
    <row r="49" spans="1:7" s="3" customFormat="1">
      <c r="A49" s="1"/>
      <c r="B49" s="12" t="s">
        <v>224</v>
      </c>
      <c r="D49" s="4"/>
      <c r="E49" s="4"/>
      <c r="F49" s="4"/>
      <c r="G49" s="4"/>
    </row>
    <row r="50" spans="1:7" s="3" customFormat="1">
      <c r="A50" s="1"/>
      <c r="B50" s="12" t="s">
        <v>225</v>
      </c>
      <c r="D50" s="4"/>
      <c r="E50" s="4"/>
      <c r="F50" s="4"/>
      <c r="G50" s="4"/>
    </row>
    <row r="51" spans="1:7" s="3" customFormat="1">
      <c r="A51" s="1"/>
      <c r="B51" s="12"/>
      <c r="D51" s="4"/>
      <c r="E51" s="4"/>
      <c r="F51" s="4"/>
      <c r="G51" s="4"/>
    </row>
    <row r="52" spans="1:7" s="3" customFormat="1">
      <c r="A52" s="1"/>
      <c r="B52" s="12"/>
      <c r="D52" s="4"/>
      <c r="E52" s="4"/>
      <c r="F52" s="4"/>
      <c r="G52" s="4"/>
    </row>
    <row r="53" spans="1:7" s="3" customFormat="1">
      <c r="A53" s="1"/>
      <c r="B53" s="12"/>
      <c r="D53" s="4"/>
      <c r="E53" s="4"/>
      <c r="F53" s="4"/>
      <c r="G53" s="4"/>
    </row>
    <row r="54" spans="1:7" s="3" customFormat="1">
      <c r="A54" s="1" t="s">
        <v>226</v>
      </c>
      <c r="B54" s="12" t="s">
        <v>227</v>
      </c>
      <c r="D54" s="4"/>
      <c r="E54" s="4"/>
      <c r="F54" s="4"/>
      <c r="G54" s="4"/>
    </row>
    <row r="55" spans="1:7" s="3" customFormat="1">
      <c r="A55" s="5"/>
      <c r="B55" s="1094" t="s">
        <v>1861</v>
      </c>
      <c r="C55" s="1094"/>
      <c r="D55" s="1094"/>
      <c r="E55" s="4"/>
      <c r="F55" s="4"/>
      <c r="G55" s="4"/>
    </row>
    <row r="56" spans="1:7" s="3" customFormat="1">
      <c r="A56" s="7"/>
      <c r="B56" s="12"/>
      <c r="D56" s="4"/>
      <c r="E56" s="4"/>
      <c r="F56" s="4"/>
      <c r="G56" s="4"/>
    </row>
    <row r="57" spans="1:7" s="3" customFormat="1">
      <c r="A57" s="1" t="s">
        <v>228</v>
      </c>
      <c r="B57" s="12" t="s">
        <v>229</v>
      </c>
      <c r="D57" s="4"/>
      <c r="E57" s="4"/>
      <c r="F57" s="4"/>
      <c r="G57" s="4"/>
    </row>
    <row r="58" spans="1:7" s="3" customFormat="1">
      <c r="A58" s="7"/>
      <c r="B58" s="12" t="s">
        <v>230</v>
      </c>
      <c r="D58" s="4"/>
      <c r="E58" s="4"/>
      <c r="F58" s="4"/>
      <c r="G58" s="4"/>
    </row>
    <row r="59" spans="1:7" s="3" customFormat="1">
      <c r="A59" s="5"/>
      <c r="B59" s="12" t="s">
        <v>231</v>
      </c>
      <c r="D59" s="4"/>
      <c r="E59" s="4"/>
      <c r="F59" s="4"/>
      <c r="G59" s="4"/>
    </row>
    <row r="60" spans="1:7" s="3" customFormat="1">
      <c r="A60" s="5"/>
      <c r="B60" s="12"/>
      <c r="D60" s="4"/>
      <c r="E60" s="4"/>
      <c r="F60" s="4"/>
      <c r="G60" s="4"/>
    </row>
    <row r="61" spans="1:7" s="3" customFormat="1">
      <c r="A61" s="1" t="s">
        <v>232</v>
      </c>
      <c r="B61" s="1095" t="s">
        <v>1862</v>
      </c>
      <c r="C61" s="1095"/>
      <c r="D61" s="4"/>
      <c r="E61" s="4"/>
      <c r="F61" s="4"/>
      <c r="G61" s="4"/>
    </row>
    <row r="72" spans="1:5">
      <c r="A72" s="1090" t="s">
        <v>233</v>
      </c>
      <c r="B72" s="1090"/>
      <c r="C72" s="1090"/>
      <c r="D72" s="1090"/>
      <c r="E72" s="1090"/>
    </row>
    <row r="73" spans="1:5">
      <c r="A73" s="1090"/>
      <c r="B73" s="1090"/>
      <c r="C73" s="1090"/>
      <c r="D73" s="1090"/>
      <c r="E73" s="1090"/>
    </row>
    <row r="74" spans="1:5">
      <c r="A74" s="1090"/>
      <c r="B74" s="1090"/>
      <c r="C74" s="1090"/>
      <c r="D74" s="1090"/>
      <c r="E74" s="1090"/>
    </row>
  </sheetData>
  <mergeCells count="9">
    <mergeCell ref="B26:E26"/>
    <mergeCell ref="B27:D27"/>
    <mergeCell ref="B34:D34"/>
    <mergeCell ref="B43:E43"/>
    <mergeCell ref="A72:E74"/>
    <mergeCell ref="B29:D29"/>
    <mergeCell ref="B30:E30"/>
    <mergeCell ref="B55:D55"/>
    <mergeCell ref="B61:C61"/>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57DA-E019-B24C-96C7-63AD7B3A911B}">
  <sheetPr>
    <tabColor rgb="FF00B050"/>
    <pageSetUpPr fitToPage="1"/>
  </sheetPr>
  <dimension ref="A2:F44"/>
  <sheetViews>
    <sheetView view="pageBreakPreview" topLeftCell="A19" zoomScale="125" zoomScaleNormal="90" zoomScaleSheetLayoutView="125" zoomScalePageLayoutView="90" workbookViewId="0">
      <selection activeCell="F18" sqref="F18"/>
    </sheetView>
  </sheetViews>
  <sheetFormatPr baseColWidth="10" defaultColWidth="9.1640625" defaultRowHeight="15"/>
  <cols>
    <col min="1" max="1" width="8" style="126" customWidth="1"/>
    <col min="2" max="2" width="47.6640625" style="125" customWidth="1"/>
    <col min="3" max="3" width="13" style="123" customWidth="1"/>
    <col min="4" max="4" width="9.6640625" style="123" customWidth="1"/>
    <col min="5" max="5" width="12" style="124" customWidth="1"/>
    <col min="6" max="6" width="35.6640625" style="124" customWidth="1"/>
    <col min="7" max="7" width="5.6640625" style="124" customWidth="1"/>
    <col min="8" max="16384" width="9.1640625" style="124"/>
  </cols>
  <sheetData>
    <row r="2" spans="2:4" ht="16">
      <c r="B2" s="122" t="s">
        <v>444</v>
      </c>
    </row>
    <row r="4" spans="2:4" ht="39" customHeight="1">
      <c r="B4" s="1099" t="s">
        <v>445</v>
      </c>
      <c r="C4" s="1099"/>
      <c r="D4" s="1099"/>
    </row>
    <row r="5" spans="2:4" ht="81" customHeight="1">
      <c r="B5" s="1096" t="s">
        <v>540</v>
      </c>
      <c r="C5" s="1096"/>
      <c r="D5" s="1096"/>
    </row>
    <row r="6" spans="2:4" ht="67.5" customHeight="1">
      <c r="B6" s="1098" t="s">
        <v>446</v>
      </c>
      <c r="C6" s="1098"/>
      <c r="D6" s="1098"/>
    </row>
    <row r="7" spans="2:4" ht="61.5" customHeight="1">
      <c r="B7" s="1096" t="s">
        <v>447</v>
      </c>
      <c r="C7" s="1096"/>
      <c r="D7" s="1096"/>
    </row>
    <row r="8" spans="2:4" ht="68.25" customHeight="1">
      <c r="B8" s="1096" t="s">
        <v>448</v>
      </c>
      <c r="C8" s="1096"/>
      <c r="D8" s="1096"/>
    </row>
    <row r="9" spans="2:4" ht="59.25" customHeight="1">
      <c r="B9" s="1096" t="s">
        <v>449</v>
      </c>
      <c r="C9" s="1096"/>
      <c r="D9" s="1096"/>
    </row>
    <row r="10" spans="2:4" ht="57.75" customHeight="1">
      <c r="B10" s="1096" t="s">
        <v>450</v>
      </c>
      <c r="C10" s="1096"/>
      <c r="D10" s="1096"/>
    </row>
    <row r="11" spans="2:4" ht="53.25" customHeight="1">
      <c r="B11" s="1096" t="s">
        <v>451</v>
      </c>
      <c r="C11" s="1096"/>
      <c r="D11" s="1096"/>
    </row>
    <row r="12" spans="2:4" ht="104.25" customHeight="1">
      <c r="B12" s="1096" t="s">
        <v>452</v>
      </c>
      <c r="C12" s="1096"/>
      <c r="D12" s="1096"/>
    </row>
    <row r="13" spans="2:4" ht="93.75" customHeight="1">
      <c r="B13" s="1096" t="s">
        <v>453</v>
      </c>
      <c r="C13" s="1096"/>
      <c r="D13" s="1096"/>
    </row>
    <row r="14" spans="2:4" ht="52.5" customHeight="1">
      <c r="B14" s="1098" t="s">
        <v>536</v>
      </c>
      <c r="C14" s="1098"/>
      <c r="D14" s="1098"/>
    </row>
    <row r="15" spans="2:4" ht="136.5" customHeight="1">
      <c r="B15" s="1096" t="s">
        <v>537</v>
      </c>
      <c r="C15" s="1096"/>
      <c r="D15" s="1096"/>
    </row>
    <row r="16" spans="2:4" ht="58.5" customHeight="1">
      <c r="B16" s="1096" t="s">
        <v>538</v>
      </c>
      <c r="C16" s="1096"/>
      <c r="D16" s="1096"/>
    </row>
    <row r="17" spans="2:6" ht="326.25" customHeight="1">
      <c r="B17" s="1096" t="s">
        <v>517</v>
      </c>
      <c r="C17" s="1096"/>
      <c r="D17" s="1096"/>
    </row>
    <row r="18" spans="2:6" ht="190.5" customHeight="1">
      <c r="B18" s="1096" t="s">
        <v>454</v>
      </c>
      <c r="C18" s="1096"/>
      <c r="D18" s="1096"/>
    </row>
    <row r="19" spans="2:6" ht="310.5" customHeight="1">
      <c r="B19" s="1096" t="s">
        <v>455</v>
      </c>
      <c r="C19" s="1096"/>
      <c r="D19" s="1096"/>
    </row>
    <row r="20" spans="2:6" ht="76.5" customHeight="1">
      <c r="B20" s="1096" t="s">
        <v>456</v>
      </c>
      <c r="C20" s="1096"/>
      <c r="D20" s="1096"/>
    </row>
    <row r="21" spans="2:6" ht="126.75" customHeight="1">
      <c r="B21" s="1096" t="s">
        <v>518</v>
      </c>
      <c r="C21" s="1096"/>
      <c r="D21" s="1096"/>
    </row>
    <row r="22" spans="2:6" ht="39" customHeight="1">
      <c r="B22" s="1097" t="s">
        <v>515</v>
      </c>
      <c r="C22" s="1097"/>
      <c r="D22" s="1097"/>
      <c r="E22" s="205"/>
      <c r="F22" s="205"/>
    </row>
    <row r="23" spans="2:6" ht="39.75" customHeight="1">
      <c r="B23" s="1097" t="s">
        <v>516</v>
      </c>
      <c r="C23" s="1097"/>
      <c r="D23" s="1097"/>
      <c r="E23" s="205"/>
      <c r="F23" s="205"/>
    </row>
    <row r="24" spans="2:6" ht="123" customHeight="1">
      <c r="B24" s="1097" t="s">
        <v>531</v>
      </c>
      <c r="C24" s="1097"/>
      <c r="D24" s="1097"/>
      <c r="E24" s="205"/>
      <c r="F24" s="205"/>
    </row>
    <row r="25" spans="2:6" ht="90" customHeight="1">
      <c r="B25" s="1097" t="s">
        <v>529</v>
      </c>
      <c r="C25" s="1097"/>
      <c r="D25" s="1097"/>
      <c r="E25" s="205"/>
      <c r="F25" s="205"/>
    </row>
    <row r="26" spans="2:6" ht="144.75" customHeight="1">
      <c r="B26" s="1097" t="s">
        <v>525</v>
      </c>
      <c r="C26" s="1097"/>
      <c r="D26" s="1097"/>
      <c r="E26" s="205"/>
      <c r="F26" s="205"/>
    </row>
    <row r="27" spans="2:6" ht="75" customHeight="1">
      <c r="B27" s="1097" t="s">
        <v>519</v>
      </c>
      <c r="C27" s="1097"/>
      <c r="D27" s="1097"/>
      <c r="E27" s="205"/>
      <c r="F27" s="205"/>
    </row>
    <row r="28" spans="2:6" ht="66.75" customHeight="1">
      <c r="B28" s="1097" t="s">
        <v>520</v>
      </c>
      <c r="C28" s="1097"/>
      <c r="D28" s="1097"/>
      <c r="E28" s="205"/>
      <c r="F28" s="205"/>
    </row>
    <row r="29" spans="2:6" ht="42" customHeight="1">
      <c r="B29" s="1097" t="s">
        <v>521</v>
      </c>
      <c r="C29" s="1097"/>
      <c r="D29" s="1097"/>
      <c r="E29" s="205"/>
      <c r="F29" s="205"/>
    </row>
    <row r="30" spans="2:6" ht="54.75" customHeight="1">
      <c r="B30" s="1097" t="s">
        <v>522</v>
      </c>
      <c r="C30" s="1097"/>
      <c r="D30" s="1097"/>
      <c r="E30" s="205"/>
      <c r="F30" s="205"/>
    </row>
    <row r="31" spans="2:6" ht="74.25" customHeight="1">
      <c r="B31" s="1097" t="s">
        <v>524</v>
      </c>
      <c r="C31" s="1097"/>
      <c r="D31" s="1097"/>
      <c r="E31" s="206"/>
      <c r="F31" s="206"/>
    </row>
    <row r="32" spans="2:6" ht="65.25" customHeight="1">
      <c r="B32" s="1097" t="s">
        <v>530</v>
      </c>
      <c r="C32" s="1097"/>
      <c r="D32" s="1097"/>
    </row>
    <row r="33" spans="2:4" ht="51.75" customHeight="1">
      <c r="B33" s="1097" t="s">
        <v>532</v>
      </c>
      <c r="C33" s="1097"/>
      <c r="D33" s="1097"/>
    </row>
    <row r="34" spans="2:4" ht="14.25" customHeight="1">
      <c r="B34" s="253"/>
      <c r="C34" s="253"/>
      <c r="D34" s="253"/>
    </row>
    <row r="35" spans="2:4" ht="15" customHeight="1">
      <c r="B35" s="1097" t="s">
        <v>539</v>
      </c>
      <c r="C35" s="1097"/>
      <c r="D35" s="1097"/>
    </row>
    <row r="36" spans="2:4">
      <c r="B36" s="1097"/>
      <c r="C36" s="1097"/>
      <c r="D36" s="1097"/>
    </row>
    <row r="37" spans="2:4">
      <c r="B37" s="1097"/>
      <c r="C37" s="1097"/>
      <c r="D37" s="1097"/>
    </row>
    <row r="38" spans="2:4">
      <c r="B38" s="1097"/>
      <c r="C38" s="1097"/>
      <c r="D38" s="1097"/>
    </row>
    <row r="39" spans="2:4">
      <c r="B39" s="1097"/>
      <c r="C39" s="1097"/>
      <c r="D39" s="1097"/>
    </row>
    <row r="40" spans="2:4">
      <c r="B40" s="1097"/>
      <c r="C40" s="1097"/>
      <c r="D40" s="1097"/>
    </row>
    <row r="41" spans="2:4">
      <c r="B41" s="1097"/>
      <c r="C41" s="1097"/>
      <c r="D41" s="1097"/>
    </row>
    <row r="42" spans="2:4">
      <c r="B42" s="1097"/>
      <c r="C42" s="1097"/>
      <c r="D42" s="1097"/>
    </row>
    <row r="43" spans="2:4" ht="143.25" customHeight="1">
      <c r="B43" s="1097"/>
      <c r="C43" s="1097"/>
      <c r="D43" s="1097"/>
    </row>
    <row r="44" spans="2:4" ht="333.75" customHeight="1">
      <c r="B44" s="1097"/>
      <c r="C44" s="1097"/>
      <c r="D44" s="1097"/>
    </row>
  </sheetData>
  <mergeCells count="31">
    <mergeCell ref="B35:D44"/>
    <mergeCell ref="B16:D16"/>
    <mergeCell ref="B17:D17"/>
    <mergeCell ref="B18:D18"/>
    <mergeCell ref="B19:D19"/>
    <mergeCell ref="B20:D20"/>
    <mergeCell ref="B22:D22"/>
    <mergeCell ref="B23:D23"/>
    <mergeCell ref="B24:D24"/>
    <mergeCell ref="B21:D21"/>
    <mergeCell ref="B9:D9"/>
    <mergeCell ref="B4:D4"/>
    <mergeCell ref="B5:D5"/>
    <mergeCell ref="B6:D6"/>
    <mergeCell ref="B7:D7"/>
    <mergeCell ref="B8:D8"/>
    <mergeCell ref="B10:D10"/>
    <mergeCell ref="B11:D11"/>
    <mergeCell ref="B12:D12"/>
    <mergeCell ref="B13:D13"/>
    <mergeCell ref="B14:D14"/>
    <mergeCell ref="B15:D15"/>
    <mergeCell ref="B32:D32"/>
    <mergeCell ref="B33:D33"/>
    <mergeCell ref="B31:D31"/>
    <mergeCell ref="B25:D25"/>
    <mergeCell ref="B26:D26"/>
    <mergeCell ref="B27:D27"/>
    <mergeCell ref="B28:D28"/>
    <mergeCell ref="B30:D30"/>
    <mergeCell ref="B29:D29"/>
  </mergeCells>
  <pageMargins left="0.70833333333333304" right="0.70833333333333304" top="0.74861111111111101" bottom="0.74791666666666701" header="0.31527777777777799" footer="0.511811023622047"/>
  <pageSetup paperSize="9" scale="91" fitToHeight="0" orientation="portrait" verticalDpi="598" r:id="rId1"/>
  <headerFooter>
    <oddHeader>&amp;LOSNOVNA ŠKOLA MOKOŠICA
TROŠKOVNIK&amp;RIZRADA: TRAMES d.o.o.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8853-A91D-4B48-929F-9FEEFDEB7D34}">
  <dimension ref="A1:I883"/>
  <sheetViews>
    <sheetView view="pageBreakPreview" topLeftCell="A329" zoomScale="85" zoomScaleNormal="90" zoomScaleSheetLayoutView="110" workbookViewId="0">
      <selection activeCell="B198" sqref="B198"/>
    </sheetView>
  </sheetViews>
  <sheetFormatPr baseColWidth="10" defaultColWidth="9.1640625" defaultRowHeight="14"/>
  <cols>
    <col min="1" max="1" width="5.6640625" style="252" customWidth="1"/>
    <col min="2" max="2" width="50.5" style="87" customWidth="1"/>
    <col min="3" max="3" width="16.6640625" style="32" customWidth="1"/>
    <col min="4" max="4" width="9.6640625" style="517" customWidth="1"/>
    <col min="5" max="5" width="13.1640625" style="282" customWidth="1"/>
    <col min="6" max="6" width="23.83203125" style="765" customWidth="1"/>
    <col min="7" max="16384" width="9.1640625" style="17"/>
  </cols>
  <sheetData>
    <row r="1" spans="1:6" s="14" customFormat="1" ht="32.25" customHeight="1" thickBot="1">
      <c r="A1" s="1143" t="s">
        <v>234</v>
      </c>
      <c r="B1" s="1144"/>
      <c r="C1" s="1144"/>
      <c r="D1" s="1144"/>
      <c r="E1" s="1144"/>
      <c r="F1" s="1144"/>
    </row>
    <row r="2" spans="1:6" ht="31" thickBot="1">
      <c r="A2" s="209" t="s">
        <v>235</v>
      </c>
      <c r="B2" s="15" t="s">
        <v>236</v>
      </c>
      <c r="C2" s="16" t="s">
        <v>237</v>
      </c>
      <c r="D2" s="443" t="s">
        <v>238</v>
      </c>
      <c r="E2" s="263" t="s">
        <v>239</v>
      </c>
      <c r="F2" s="684" t="s">
        <v>240</v>
      </c>
    </row>
    <row r="3" spans="1:6" ht="20.75" customHeight="1" thickBot="1">
      <c r="A3" s="1143"/>
      <c r="B3" s="1144"/>
      <c r="C3" s="1144"/>
      <c r="D3" s="1144"/>
      <c r="E3" s="1144"/>
      <c r="F3" s="1144"/>
    </row>
    <row r="4" spans="1:6" s="14" customFormat="1" ht="20.75" customHeight="1" thickBot="1">
      <c r="A4" s="210" t="s">
        <v>1</v>
      </c>
      <c r="B4" s="18" t="s">
        <v>241</v>
      </c>
      <c r="C4" s="1104"/>
      <c r="D4" s="1105"/>
      <c r="E4" s="1105"/>
      <c r="F4" s="1105"/>
    </row>
    <row r="5" spans="1:6" s="14" customFormat="1" ht="63.75" customHeight="1">
      <c r="A5" s="211"/>
      <c r="B5" s="1145" t="s">
        <v>523</v>
      </c>
      <c r="C5" s="1145"/>
      <c r="D5" s="1145"/>
      <c r="E5" s="1145"/>
      <c r="F5" s="1145"/>
    </row>
    <row r="6" spans="1:6" s="14" customFormat="1" ht="104.25" customHeight="1">
      <c r="A6" s="1120" t="s">
        <v>2</v>
      </c>
      <c r="B6" s="19" t="s">
        <v>473</v>
      </c>
      <c r="C6" s="20"/>
      <c r="D6" s="444"/>
      <c r="E6" s="131"/>
      <c r="F6" s="685"/>
    </row>
    <row r="7" spans="1:6" s="14" customFormat="1" ht="14.25" customHeight="1">
      <c r="A7" s="1136"/>
      <c r="B7" s="22" t="s">
        <v>590</v>
      </c>
      <c r="C7" s="21" t="s">
        <v>56</v>
      </c>
      <c r="D7" s="445">
        <v>1</v>
      </c>
      <c r="E7" s="133"/>
      <c r="F7" s="686">
        <f>E7*D7</f>
        <v>0</v>
      </c>
    </row>
    <row r="8" spans="1:6" s="14" customFormat="1" ht="219" customHeight="1">
      <c r="A8" s="1120" t="s">
        <v>3</v>
      </c>
      <c r="B8" s="19" t="s">
        <v>483</v>
      </c>
      <c r="C8" s="20"/>
      <c r="D8" s="444"/>
      <c r="E8" s="132"/>
      <c r="F8" s="685"/>
    </row>
    <row r="9" spans="1:6" s="14" customFormat="1" ht="15" customHeight="1">
      <c r="A9" s="1136"/>
      <c r="B9" s="22" t="s">
        <v>591</v>
      </c>
      <c r="C9" s="21" t="s">
        <v>243</v>
      </c>
      <c r="D9" s="445">
        <v>850</v>
      </c>
      <c r="E9" s="134"/>
      <c r="F9" s="686">
        <f>E9*D9</f>
        <v>0</v>
      </c>
    </row>
    <row r="10" spans="1:6" s="14" customFormat="1" ht="15" customHeight="1">
      <c r="A10" s="214"/>
      <c r="B10" s="19"/>
      <c r="C10" s="207"/>
      <c r="D10" s="444"/>
      <c r="E10" s="208"/>
      <c r="F10" s="687"/>
    </row>
    <row r="11" spans="1:6" s="14" customFormat="1" ht="69" customHeight="1">
      <c r="A11" s="1160" t="s">
        <v>5</v>
      </c>
      <c r="B11" s="300" t="s">
        <v>597</v>
      </c>
      <c r="C11" s="116"/>
      <c r="D11" s="446"/>
      <c r="E11" s="135"/>
      <c r="F11" s="688"/>
    </row>
    <row r="12" spans="1:6" s="14" customFormat="1" ht="15">
      <c r="A12" s="1161"/>
      <c r="B12" s="23" t="s">
        <v>428</v>
      </c>
      <c r="C12" s="24" t="s">
        <v>56</v>
      </c>
      <c r="D12" s="445">
        <v>1</v>
      </c>
      <c r="E12" s="133"/>
      <c r="F12" s="686">
        <f>E12*D12</f>
        <v>0</v>
      </c>
    </row>
    <row r="13" spans="1:6" s="14" customFormat="1">
      <c r="A13" s="1120" t="s">
        <v>724</v>
      </c>
      <c r="B13" s="136"/>
      <c r="C13" s="82"/>
      <c r="D13" s="447"/>
      <c r="E13" s="137"/>
      <c r="F13" s="688"/>
    </row>
    <row r="14" spans="1:6" s="14" customFormat="1" ht="50">
      <c r="A14" s="1121"/>
      <c r="B14" s="300" t="s">
        <v>592</v>
      </c>
      <c r="C14" s="82"/>
      <c r="D14" s="448"/>
      <c r="E14" s="137"/>
      <c r="F14" s="689"/>
    </row>
    <row r="15" spans="1:6" s="14" customFormat="1" ht="15">
      <c r="A15" s="1136"/>
      <c r="B15" s="23" t="s">
        <v>428</v>
      </c>
      <c r="C15" s="24" t="s">
        <v>56</v>
      </c>
      <c r="D15" s="445">
        <v>1</v>
      </c>
      <c r="E15" s="133"/>
      <c r="F15" s="686">
        <f>E15*D15</f>
        <v>0</v>
      </c>
    </row>
    <row r="16" spans="1:6" s="14" customFormat="1">
      <c r="A16" s="215"/>
      <c r="B16" s="358"/>
      <c r="C16" s="359"/>
      <c r="D16" s="444"/>
      <c r="E16" s="360"/>
      <c r="F16" s="685"/>
    </row>
    <row r="17" spans="1:6" s="14" customFormat="1" ht="44.25" customHeight="1">
      <c r="A17" s="361" t="s">
        <v>244</v>
      </c>
      <c r="B17" s="136" t="s">
        <v>859</v>
      </c>
      <c r="C17" s="82"/>
      <c r="D17" s="447"/>
      <c r="E17" s="141"/>
      <c r="F17" s="690"/>
    </row>
    <row r="18" spans="1:6" s="14" customFormat="1" ht="19.5" customHeight="1">
      <c r="A18" s="212"/>
      <c r="B18" s="136" t="s">
        <v>505</v>
      </c>
      <c r="C18" s="82" t="s">
        <v>556</v>
      </c>
      <c r="D18" s="449">
        <v>2</v>
      </c>
      <c r="E18" s="137"/>
      <c r="F18" s="691"/>
    </row>
    <row r="19" spans="1:6" s="14" customFormat="1" ht="16.5" customHeight="1">
      <c r="A19" s="212"/>
      <c r="B19" s="136" t="s">
        <v>860</v>
      </c>
      <c r="C19" s="82" t="s">
        <v>556</v>
      </c>
      <c r="D19" s="449">
        <v>2</v>
      </c>
      <c r="E19" s="141"/>
      <c r="F19" s="692"/>
    </row>
    <row r="20" spans="1:6" s="14" customFormat="1" ht="15" thickBot="1">
      <c r="A20" s="217"/>
      <c r="B20" s="138"/>
      <c r="C20" s="117"/>
      <c r="D20" s="450"/>
      <c r="E20" s="264"/>
      <c r="F20" s="693"/>
    </row>
    <row r="21" spans="1:6" s="14" customFormat="1" ht="16" thickBot="1">
      <c r="A21" s="210" t="s">
        <v>1</v>
      </c>
      <c r="B21" s="18" t="s">
        <v>371</v>
      </c>
      <c r="C21" s="139"/>
      <c r="D21" s="451"/>
      <c r="E21" s="265"/>
      <c r="F21" s="694">
        <f>F7+F9+F12+F15</f>
        <v>0</v>
      </c>
    </row>
    <row r="22" spans="1:6" ht="15" thickBot="1">
      <c r="A22" s="1146"/>
      <c r="B22" s="1147"/>
      <c r="C22" s="1147"/>
      <c r="D22" s="1147"/>
      <c r="E22" s="1147"/>
      <c r="F22" s="1147"/>
    </row>
    <row r="23" spans="1:6" ht="16" thickBot="1">
      <c r="A23" s="210" t="s">
        <v>130</v>
      </c>
      <c r="B23" s="299" t="s">
        <v>245</v>
      </c>
      <c r="C23" s="1148"/>
      <c r="D23" s="1149"/>
      <c r="E23" s="1149"/>
      <c r="F23" s="1149"/>
    </row>
    <row r="24" spans="1:6" ht="86.25" customHeight="1">
      <c r="A24" s="218"/>
      <c r="B24" s="1150" t="s">
        <v>534</v>
      </c>
      <c r="C24" s="1152"/>
      <c r="D24" s="1154"/>
      <c r="E24" s="1156"/>
      <c r="F24" s="1158"/>
    </row>
    <row r="25" spans="1:6" ht="82.5" customHeight="1">
      <c r="A25" s="402"/>
      <c r="B25" s="1151"/>
      <c r="C25" s="1153"/>
      <c r="D25" s="1155"/>
      <c r="E25" s="1157"/>
      <c r="F25" s="1159"/>
    </row>
    <row r="26" spans="1:6" ht="142.5" customHeight="1">
      <c r="A26" s="357" t="s">
        <v>131</v>
      </c>
      <c r="B26" s="19" t="s">
        <v>526</v>
      </c>
      <c r="C26" s="20"/>
      <c r="D26" s="452"/>
      <c r="E26" s="132"/>
      <c r="F26" s="685"/>
    </row>
    <row r="27" spans="1:6" ht="15" customHeight="1">
      <c r="A27" s="221"/>
      <c r="B27" s="22" t="s">
        <v>589</v>
      </c>
      <c r="C27" s="21" t="s">
        <v>246</v>
      </c>
      <c r="D27" s="453">
        <v>3615</v>
      </c>
      <c r="E27" s="134"/>
      <c r="F27" s="686">
        <f>E27*D27</f>
        <v>0</v>
      </c>
    </row>
    <row r="28" spans="1:6" ht="43.5" customHeight="1">
      <c r="A28" s="1166" t="s">
        <v>132</v>
      </c>
      <c r="B28" s="19" t="s">
        <v>593</v>
      </c>
      <c r="C28" s="20"/>
      <c r="D28" s="452"/>
      <c r="E28" s="132"/>
      <c r="F28" s="685"/>
    </row>
    <row r="29" spans="1:6" ht="14.25" customHeight="1">
      <c r="A29" s="1167"/>
      <c r="B29" s="22" t="s">
        <v>429</v>
      </c>
      <c r="C29" s="21" t="s">
        <v>243</v>
      </c>
      <c r="D29" s="453">
        <v>300</v>
      </c>
      <c r="E29" s="134"/>
      <c r="F29" s="686">
        <f>E29*D29</f>
        <v>0</v>
      </c>
    </row>
    <row r="30" spans="1:6" ht="57" customHeight="1">
      <c r="A30" s="1166" t="s">
        <v>133</v>
      </c>
      <c r="B30" s="19" t="s">
        <v>594</v>
      </c>
      <c r="C30" s="20"/>
      <c r="D30" s="452"/>
      <c r="E30" s="132"/>
      <c r="F30" s="685"/>
    </row>
    <row r="31" spans="1:6" ht="13.5" customHeight="1">
      <c r="A31" s="1167"/>
      <c r="B31" s="22" t="s">
        <v>430</v>
      </c>
      <c r="C31" s="21" t="s">
        <v>246</v>
      </c>
      <c r="D31" s="453">
        <v>50</v>
      </c>
      <c r="E31" s="134"/>
      <c r="F31" s="686">
        <f>E31*D31</f>
        <v>0</v>
      </c>
    </row>
    <row r="32" spans="1:6" s="14" customFormat="1" ht="190.5" customHeight="1">
      <c r="A32" s="1168" t="s">
        <v>351</v>
      </c>
      <c r="B32" s="54" t="s">
        <v>595</v>
      </c>
      <c r="C32" s="37"/>
      <c r="D32" s="454"/>
      <c r="E32" s="141"/>
      <c r="F32" s="688"/>
    </row>
    <row r="33" spans="1:6" s="14" customFormat="1" ht="17">
      <c r="A33" s="1169"/>
      <c r="B33" s="22" t="s">
        <v>596</v>
      </c>
      <c r="C33" s="21" t="s">
        <v>246</v>
      </c>
      <c r="D33" s="453">
        <v>220</v>
      </c>
      <c r="E33" s="134"/>
      <c r="F33" s="686">
        <f>E33*D33</f>
        <v>0</v>
      </c>
    </row>
    <row r="34" spans="1:6" s="14" customFormat="1" ht="91.5" customHeight="1">
      <c r="A34" s="1166" t="s">
        <v>352</v>
      </c>
      <c r="B34" s="54" t="s">
        <v>503</v>
      </c>
      <c r="C34" s="37"/>
      <c r="D34" s="454"/>
      <c r="E34" s="141"/>
      <c r="F34" s="688"/>
    </row>
    <row r="35" spans="1:6" s="14" customFormat="1" ht="16.5" customHeight="1">
      <c r="A35" s="1167"/>
      <c r="B35" s="22" t="s">
        <v>484</v>
      </c>
      <c r="C35" s="21" t="s">
        <v>246</v>
      </c>
      <c r="D35" s="453">
        <v>510</v>
      </c>
      <c r="E35" s="134"/>
      <c r="F35" s="686">
        <f>E35*D35</f>
        <v>0</v>
      </c>
    </row>
    <row r="36" spans="1:6" s="14" customFormat="1" ht="12" customHeight="1">
      <c r="A36" s="220"/>
      <c r="B36" s="186"/>
      <c r="C36" s="82"/>
      <c r="D36" s="455"/>
      <c r="E36" s="187"/>
      <c r="F36" s="696"/>
    </row>
    <row r="37" spans="1:6" s="14" customFormat="1" ht="68.25" customHeight="1">
      <c r="A37" s="1166" t="s">
        <v>431</v>
      </c>
      <c r="B37" s="54" t="s">
        <v>485</v>
      </c>
      <c r="C37" s="82"/>
      <c r="D37" s="455"/>
      <c r="E37" s="187"/>
      <c r="F37" s="696"/>
    </row>
    <row r="38" spans="1:6" s="14" customFormat="1" ht="16.5" customHeight="1">
      <c r="A38" s="1167"/>
      <c r="B38" s="22" t="s">
        <v>484</v>
      </c>
      <c r="C38" s="21" t="s">
        <v>246</v>
      </c>
      <c r="D38" s="453">
        <v>1200</v>
      </c>
      <c r="E38" s="134"/>
      <c r="F38" s="686">
        <f>E38*D38</f>
        <v>0</v>
      </c>
    </row>
    <row r="39" spans="1:6" s="14" customFormat="1" ht="14.25" customHeight="1">
      <c r="A39" s="400"/>
      <c r="B39" s="186"/>
      <c r="C39" s="82"/>
      <c r="D39" s="455"/>
      <c r="E39" s="187"/>
      <c r="F39" s="696"/>
    </row>
    <row r="40" spans="1:6" s="14" customFormat="1" ht="84.75" customHeight="1">
      <c r="A40" s="1165" t="s">
        <v>471</v>
      </c>
      <c r="B40" s="186" t="s">
        <v>486</v>
      </c>
      <c r="C40" s="82"/>
      <c r="D40" s="455"/>
      <c r="E40" s="187"/>
      <c r="F40" s="696"/>
    </row>
    <row r="41" spans="1:6" s="14" customFormat="1" ht="40.5" customHeight="1">
      <c r="A41" s="1165"/>
      <c r="B41" s="186" t="s">
        <v>487</v>
      </c>
      <c r="C41" s="82"/>
      <c r="D41" s="455"/>
      <c r="E41" s="187"/>
      <c r="F41" s="696"/>
    </row>
    <row r="42" spans="1:6" s="14" customFormat="1" ht="16.5" customHeight="1">
      <c r="A42" s="1165"/>
      <c r="B42" s="188" t="s">
        <v>488</v>
      </c>
      <c r="C42" s="21" t="s">
        <v>246</v>
      </c>
      <c r="D42" s="456">
        <v>10</v>
      </c>
      <c r="E42" s="133"/>
      <c r="F42" s="686">
        <f>E42*D42</f>
        <v>0</v>
      </c>
    </row>
    <row r="43" spans="1:6" s="14" customFormat="1" ht="16.5" customHeight="1">
      <c r="A43" s="1165"/>
      <c r="B43" s="188" t="s">
        <v>489</v>
      </c>
      <c r="C43" s="21" t="s">
        <v>246</v>
      </c>
      <c r="D43" s="456">
        <v>60</v>
      </c>
      <c r="E43" s="133"/>
      <c r="F43" s="686">
        <f>E43*D43</f>
        <v>0</v>
      </c>
    </row>
    <row r="44" spans="1:6" s="14" customFormat="1" ht="16.5" customHeight="1">
      <c r="A44" s="1165"/>
      <c r="B44" s="188" t="s">
        <v>598</v>
      </c>
      <c r="C44" s="21" t="s">
        <v>243</v>
      </c>
      <c r="D44" s="456">
        <v>300</v>
      </c>
      <c r="E44" s="133"/>
      <c r="F44" s="686">
        <f>E44*D44</f>
        <v>0</v>
      </c>
    </row>
    <row r="45" spans="1:6" s="14" customFormat="1" ht="16.5" customHeight="1">
      <c r="A45" s="1165"/>
      <c r="B45" s="188" t="s">
        <v>504</v>
      </c>
      <c r="C45" s="24" t="s">
        <v>459</v>
      </c>
      <c r="D45" s="456">
        <v>300</v>
      </c>
      <c r="E45" s="133"/>
      <c r="F45" s="686">
        <f>E45*D45</f>
        <v>0</v>
      </c>
    </row>
    <row r="46" spans="1:6" s="14" customFormat="1" ht="16.5" customHeight="1">
      <c r="A46" s="220"/>
      <c r="B46" s="54"/>
      <c r="C46" s="82"/>
      <c r="D46" s="455"/>
      <c r="E46" s="187"/>
      <c r="F46" s="696"/>
    </row>
    <row r="47" spans="1:6" s="14" customFormat="1" ht="54.75" customHeight="1">
      <c r="A47" s="220" t="s">
        <v>472</v>
      </c>
      <c r="B47" s="393" t="s">
        <v>490</v>
      </c>
      <c r="C47" s="82"/>
      <c r="D47" s="455"/>
      <c r="E47" s="187"/>
      <c r="F47" s="696"/>
    </row>
    <row r="48" spans="1:6" s="14" customFormat="1" ht="16.5" customHeight="1">
      <c r="A48" s="402"/>
      <c r="B48" s="192" t="s">
        <v>491</v>
      </c>
      <c r="C48" s="21" t="s">
        <v>243</v>
      </c>
      <c r="D48" s="453">
        <v>1380</v>
      </c>
      <c r="E48" s="134"/>
      <c r="F48" s="686">
        <f>E48*D48</f>
        <v>0</v>
      </c>
    </row>
    <row r="49" spans="1:6" s="14" customFormat="1" ht="15.75" customHeight="1">
      <c r="A49" s="222"/>
      <c r="B49" s="193"/>
      <c r="C49" s="37"/>
      <c r="D49" s="454"/>
      <c r="E49" s="362"/>
      <c r="F49" s="692"/>
    </row>
    <row r="50" spans="1:6" s="14" customFormat="1" ht="221.25" customHeight="1">
      <c r="A50" s="219"/>
      <c r="B50" s="54" t="s">
        <v>871</v>
      </c>
      <c r="C50" s="37"/>
      <c r="D50" s="454"/>
      <c r="E50" s="141"/>
      <c r="F50" s="697"/>
    </row>
    <row r="51" spans="1:6" s="405" customFormat="1" ht="15" customHeight="1">
      <c r="A51" s="403"/>
      <c r="B51" s="22" t="s">
        <v>484</v>
      </c>
      <c r="C51" s="392" t="s">
        <v>873</v>
      </c>
      <c r="D51" s="457">
        <v>64</v>
      </c>
      <c r="E51" s="298"/>
      <c r="F51" s="698">
        <f>D51*E51</f>
        <v>0</v>
      </c>
    </row>
    <row r="52" spans="1:6" s="354" customFormat="1" ht="169.5" customHeight="1">
      <c r="A52" s="212"/>
      <c r="B52" s="54" t="s">
        <v>872</v>
      </c>
      <c r="C52" s="82"/>
      <c r="D52" s="455"/>
      <c r="E52" s="187"/>
      <c r="F52" s="690"/>
    </row>
    <row r="53" spans="1:6" s="408" customFormat="1" ht="14.25" customHeight="1">
      <c r="A53" s="409"/>
      <c r="B53" s="406" t="s">
        <v>484</v>
      </c>
      <c r="C53" s="407" t="s">
        <v>397</v>
      </c>
      <c r="D53" s="458">
        <v>123.2</v>
      </c>
      <c r="E53" s="404"/>
      <c r="F53" s="698">
        <f>D53*E53</f>
        <v>0</v>
      </c>
    </row>
    <row r="54" spans="1:6" s="395" customFormat="1" ht="272.25" customHeight="1">
      <c r="A54" s="355"/>
      <c r="B54" s="394" t="s">
        <v>901</v>
      </c>
      <c r="C54" s="116"/>
      <c r="D54" s="459"/>
      <c r="E54" s="362"/>
      <c r="F54" s="692"/>
    </row>
    <row r="55" spans="1:6" s="405" customFormat="1" ht="15">
      <c r="A55" s="410"/>
      <c r="B55" s="411" t="s">
        <v>874</v>
      </c>
      <c r="C55" s="551" t="s">
        <v>556</v>
      </c>
      <c r="D55" s="552">
        <v>1</v>
      </c>
      <c r="E55" s="133"/>
      <c r="F55" s="699">
        <f>D55*E55</f>
        <v>0</v>
      </c>
    </row>
    <row r="56" spans="1:6" s="417" customFormat="1">
      <c r="A56" s="416"/>
      <c r="B56" s="418"/>
      <c r="C56" s="116"/>
      <c r="D56" s="459"/>
      <c r="E56" s="141"/>
      <c r="F56" s="700"/>
    </row>
    <row r="57" spans="1:6" s="14" customFormat="1" ht="16" thickBot="1">
      <c r="A57" s="412" t="s">
        <v>130</v>
      </c>
      <c r="B57" s="413" t="s">
        <v>372</v>
      </c>
      <c r="C57" s="414"/>
      <c r="D57" s="460"/>
      <c r="E57" s="415"/>
      <c r="F57" s="701">
        <f>SUM(F26:F49)</f>
        <v>0</v>
      </c>
    </row>
    <row r="58" spans="1:6" ht="15" thickBot="1">
      <c r="A58" s="1143"/>
      <c r="B58" s="1144"/>
      <c r="C58" s="1144"/>
      <c r="D58" s="1144"/>
      <c r="E58" s="1144"/>
      <c r="F58" s="1144"/>
    </row>
    <row r="59" spans="1:6" ht="16" thickBot="1">
      <c r="A59" s="210" t="s">
        <v>136</v>
      </c>
      <c r="B59" s="18" t="s">
        <v>247</v>
      </c>
      <c r="C59" s="1104"/>
      <c r="D59" s="1105"/>
      <c r="E59" s="1105"/>
      <c r="F59" s="1105"/>
    </row>
    <row r="60" spans="1:6">
      <c r="A60" s="223"/>
      <c r="B60" s="27"/>
      <c r="C60" s="28"/>
      <c r="D60" s="461"/>
      <c r="E60" s="142"/>
      <c r="F60" s="702"/>
    </row>
    <row r="61" spans="1:6" ht="339" customHeight="1">
      <c r="A61" s="224"/>
      <c r="B61" s="29" t="s">
        <v>474</v>
      </c>
      <c r="C61" s="30"/>
      <c r="D61" s="462"/>
      <c r="E61" s="399"/>
      <c r="F61" s="703"/>
    </row>
    <row r="62" spans="1:6">
      <c r="A62" s="225"/>
      <c r="B62" s="396"/>
      <c r="C62" s="397"/>
      <c r="D62" s="463"/>
      <c r="E62" s="143"/>
      <c r="F62" s="704"/>
    </row>
    <row r="63" spans="1:6" ht="147" customHeight="1">
      <c r="A63" s="1141" t="s">
        <v>137</v>
      </c>
      <c r="B63" s="19" t="s">
        <v>588</v>
      </c>
      <c r="C63" s="31"/>
      <c r="D63" s="464"/>
      <c r="E63" s="140"/>
      <c r="F63" s="695"/>
    </row>
    <row r="64" spans="1:6">
      <c r="A64" s="1142"/>
      <c r="B64" s="19"/>
      <c r="C64" s="20"/>
      <c r="D64" s="444"/>
      <c r="E64" s="144"/>
      <c r="F64" s="705"/>
    </row>
    <row r="65" spans="1:6" ht="15" customHeight="1">
      <c r="A65" s="1142"/>
      <c r="B65" s="22" t="s">
        <v>574</v>
      </c>
      <c r="C65" s="21" t="s">
        <v>246</v>
      </c>
      <c r="D65" s="445">
        <v>11</v>
      </c>
      <c r="E65" s="134"/>
      <c r="F65" s="686">
        <f>E65*D65</f>
        <v>0</v>
      </c>
    </row>
    <row r="66" spans="1:6" ht="15" customHeight="1">
      <c r="A66" s="1142"/>
      <c r="B66" s="22" t="s">
        <v>575</v>
      </c>
      <c r="C66" s="21"/>
      <c r="D66" s="445">
        <v>13.54</v>
      </c>
      <c r="E66" s="134"/>
      <c r="F66" s="686"/>
    </row>
    <row r="67" spans="1:6" ht="15" customHeight="1">
      <c r="A67" s="1142"/>
      <c r="B67" s="22" t="s">
        <v>576</v>
      </c>
      <c r="C67" s="21"/>
      <c r="D67" s="445">
        <v>47.3</v>
      </c>
      <c r="E67" s="134"/>
      <c r="F67" s="686"/>
    </row>
    <row r="68" spans="1:6" ht="15" customHeight="1">
      <c r="A68" s="1162"/>
      <c r="B68" s="19"/>
      <c r="C68" s="20"/>
      <c r="D68" s="444"/>
      <c r="E68" s="132"/>
      <c r="F68" s="685"/>
    </row>
    <row r="69" spans="1:6" ht="234.75" customHeight="1">
      <c r="A69" s="1120" t="s">
        <v>248</v>
      </c>
      <c r="B69" s="19" t="s">
        <v>506</v>
      </c>
      <c r="C69" s="20"/>
      <c r="D69" s="465"/>
      <c r="E69" s="145"/>
      <c r="F69" s="685"/>
    </row>
    <row r="70" spans="1:6" ht="14.25" customHeight="1">
      <c r="A70" s="1136"/>
      <c r="B70" s="22" t="s">
        <v>577</v>
      </c>
      <c r="C70" s="21" t="s">
        <v>246</v>
      </c>
      <c r="D70" s="789">
        <v>13.65</v>
      </c>
      <c r="E70" s="146"/>
      <c r="F70" s="686">
        <f>E70*D70</f>
        <v>0</v>
      </c>
    </row>
    <row r="71" spans="1:6" ht="14.25" customHeight="1">
      <c r="A71" s="213"/>
      <c r="B71" s="22" t="s">
        <v>579</v>
      </c>
      <c r="C71" s="21"/>
      <c r="D71" s="466"/>
      <c r="E71" s="146"/>
      <c r="F71" s="686"/>
    </row>
    <row r="72" spans="1:6" ht="14.25" customHeight="1">
      <c r="A72" s="216"/>
      <c r="B72" s="22" t="s">
        <v>578</v>
      </c>
      <c r="C72" s="21"/>
      <c r="D72" s="466"/>
      <c r="E72" s="146"/>
      <c r="F72" s="686"/>
    </row>
    <row r="73" spans="1:6">
      <c r="A73" s="216"/>
      <c r="B73" s="19"/>
      <c r="C73" s="20"/>
      <c r="D73" s="444"/>
      <c r="E73" s="132"/>
      <c r="F73" s="685"/>
    </row>
    <row r="74" spans="1:6" ht="233.25" customHeight="1">
      <c r="A74" s="212" t="s">
        <v>249</v>
      </c>
      <c r="B74" s="19" t="s">
        <v>568</v>
      </c>
      <c r="C74" s="26"/>
      <c r="D74" s="444"/>
      <c r="E74" s="132"/>
      <c r="F74" s="685"/>
    </row>
    <row r="75" spans="1:6" ht="13.5" customHeight="1">
      <c r="A75" s="212"/>
      <c r="B75" s="22" t="s">
        <v>580</v>
      </c>
      <c r="C75" s="1170" t="s">
        <v>361</v>
      </c>
      <c r="D75" s="467"/>
      <c r="E75" s="134"/>
      <c r="F75" s="686"/>
    </row>
    <row r="76" spans="1:6" ht="13.5" customHeight="1">
      <c r="A76" s="212"/>
      <c r="B76" s="22" t="s">
        <v>581</v>
      </c>
      <c r="C76" s="1170"/>
      <c r="D76" s="467"/>
      <c r="E76" s="134"/>
      <c r="F76" s="686"/>
    </row>
    <row r="77" spans="1:6" ht="13.5" customHeight="1">
      <c r="A77" s="212"/>
      <c r="B77" s="22" t="s">
        <v>582</v>
      </c>
      <c r="C77" s="1170"/>
      <c r="D77" s="445">
        <v>18.37</v>
      </c>
      <c r="E77" s="134"/>
      <c r="F77" s="686">
        <f>D77*E77</f>
        <v>0</v>
      </c>
    </row>
    <row r="78" spans="1:6" ht="14.25" customHeight="1">
      <c r="A78" s="212"/>
      <c r="B78" s="19"/>
      <c r="C78" s="26"/>
      <c r="D78" s="444"/>
      <c r="E78" s="132"/>
      <c r="F78" s="685"/>
    </row>
    <row r="79" spans="1:6" ht="250.5" customHeight="1">
      <c r="A79" s="1163" t="s">
        <v>250</v>
      </c>
      <c r="B79" s="19" t="s">
        <v>567</v>
      </c>
      <c r="C79" s="30"/>
      <c r="D79" s="465"/>
      <c r="E79" s="132"/>
      <c r="F79" s="685"/>
    </row>
    <row r="80" spans="1:6" ht="14.25" customHeight="1">
      <c r="A80" s="1164"/>
      <c r="B80" s="22" t="s">
        <v>571</v>
      </c>
      <c r="C80" s="296" t="s">
        <v>361</v>
      </c>
      <c r="D80" s="466">
        <v>19.649999999999999</v>
      </c>
      <c r="E80" s="134"/>
      <c r="F80" s="686">
        <v>0</v>
      </c>
    </row>
    <row r="81" spans="1:6" ht="15">
      <c r="A81" s="1121"/>
      <c r="B81" s="22" t="s">
        <v>570</v>
      </c>
      <c r="C81" s="21" t="s">
        <v>361</v>
      </c>
      <c r="D81" s="466">
        <v>24</v>
      </c>
      <c r="E81" s="146"/>
      <c r="F81" s="686">
        <f t="shared" ref="F81" si="0">E81*D81</f>
        <v>0</v>
      </c>
    </row>
    <row r="82" spans="1:6" ht="15">
      <c r="A82" s="213"/>
      <c r="B82" s="22" t="s">
        <v>573</v>
      </c>
      <c r="C82" s="21" t="s">
        <v>361</v>
      </c>
      <c r="D82" s="466">
        <v>87.57</v>
      </c>
      <c r="E82" s="146"/>
      <c r="F82" s="686">
        <v>0</v>
      </c>
    </row>
    <row r="83" spans="1:6">
      <c r="A83" s="213"/>
      <c r="B83" s="19"/>
      <c r="C83" s="20"/>
      <c r="D83" s="468"/>
      <c r="E83" s="147"/>
      <c r="F83" s="685"/>
    </row>
    <row r="84" spans="1:6" ht="172.5" customHeight="1">
      <c r="A84" s="1120" t="s">
        <v>251</v>
      </c>
      <c r="B84" s="19" t="s">
        <v>572</v>
      </c>
      <c r="D84" s="465"/>
      <c r="E84" s="132"/>
      <c r="F84" s="685"/>
    </row>
    <row r="85" spans="1:6" ht="17" hidden="1">
      <c r="A85" s="1121"/>
      <c r="B85" s="22" t="s">
        <v>558</v>
      </c>
      <c r="C85" s="21" t="s">
        <v>246</v>
      </c>
      <c r="D85" s="466">
        <v>27</v>
      </c>
      <c r="E85" s="148"/>
      <c r="F85" s="686">
        <f>E85*D85</f>
        <v>0</v>
      </c>
    </row>
    <row r="86" spans="1:6" ht="15">
      <c r="A86" s="357"/>
      <c r="B86" s="22" t="s">
        <v>583</v>
      </c>
      <c r="C86" s="21" t="s">
        <v>361</v>
      </c>
      <c r="D86" s="789">
        <v>23.25</v>
      </c>
      <c r="E86" s="148"/>
      <c r="F86" s="686">
        <f>E86*D86</f>
        <v>0</v>
      </c>
    </row>
    <row r="87" spans="1:6" ht="15">
      <c r="A87" s="357"/>
      <c r="B87" s="22" t="s">
        <v>585</v>
      </c>
      <c r="C87" s="21"/>
      <c r="D87" s="466">
        <v>74.95</v>
      </c>
      <c r="E87" s="148"/>
      <c r="F87" s="686">
        <f>D87*E87</f>
        <v>0</v>
      </c>
    </row>
    <row r="88" spans="1:6" ht="15">
      <c r="A88" s="357"/>
      <c r="B88" s="22" t="s">
        <v>584</v>
      </c>
      <c r="C88" s="21"/>
      <c r="D88" s="466">
        <v>4.53</v>
      </c>
      <c r="E88" s="148"/>
      <c r="F88" s="686">
        <f>D88*E88</f>
        <v>0</v>
      </c>
    </row>
    <row r="89" spans="1:6" ht="15">
      <c r="A89" s="400"/>
      <c r="B89" s="22" t="s">
        <v>587</v>
      </c>
      <c r="C89" s="21"/>
      <c r="D89" s="466"/>
      <c r="E89" s="148"/>
      <c r="F89" s="686"/>
    </row>
    <row r="90" spans="1:6" ht="15">
      <c r="A90" s="220"/>
      <c r="B90" s="22" t="s">
        <v>585</v>
      </c>
      <c r="C90" s="21"/>
      <c r="D90" s="466">
        <v>53.17</v>
      </c>
      <c r="E90" s="148"/>
      <c r="F90" s="686">
        <f>D90*E90</f>
        <v>0</v>
      </c>
    </row>
    <row r="91" spans="1:6" ht="15">
      <c r="A91" s="357"/>
      <c r="B91" s="22" t="s">
        <v>584</v>
      </c>
      <c r="C91" s="21"/>
      <c r="D91" s="466"/>
      <c r="E91" s="148"/>
      <c r="F91" s="686"/>
    </row>
    <row r="92" spans="1:6" ht="15">
      <c r="A92" s="357"/>
      <c r="B92" s="22" t="s">
        <v>586</v>
      </c>
      <c r="C92" s="21" t="s">
        <v>361</v>
      </c>
      <c r="D92" s="789">
        <v>27</v>
      </c>
      <c r="E92" s="148"/>
      <c r="F92" s="686">
        <f>E92*D92</f>
        <v>0</v>
      </c>
    </row>
    <row r="93" spans="1:6" ht="15">
      <c r="A93" s="400"/>
      <c r="B93" s="22" t="s">
        <v>585</v>
      </c>
      <c r="C93" s="297"/>
      <c r="D93" s="466">
        <v>15.6</v>
      </c>
      <c r="E93" s="148"/>
      <c r="F93" s="686">
        <f>D93*E93</f>
        <v>0</v>
      </c>
    </row>
    <row r="94" spans="1:6" ht="15">
      <c r="A94" s="220"/>
      <c r="B94" s="22" t="s">
        <v>584</v>
      </c>
      <c r="C94" s="297"/>
      <c r="D94" s="466">
        <v>85.37</v>
      </c>
      <c r="E94" s="148"/>
      <c r="F94" s="686">
        <f>D94*E94</f>
        <v>0</v>
      </c>
    </row>
    <row r="95" spans="1:6" ht="233.25" customHeight="1">
      <c r="A95" s="1120" t="s">
        <v>252</v>
      </c>
      <c r="B95" s="118" t="s">
        <v>559</v>
      </c>
      <c r="D95" s="465"/>
      <c r="E95" s="132"/>
      <c r="F95" s="685"/>
    </row>
    <row r="96" spans="1:6" ht="17">
      <c r="A96" s="1121"/>
      <c r="B96" s="294" t="s">
        <v>436</v>
      </c>
      <c r="C96" s="21" t="s">
        <v>246</v>
      </c>
      <c r="D96" s="466">
        <v>4.0999999999999996</v>
      </c>
      <c r="E96" s="148"/>
      <c r="F96" s="686">
        <f>E96*D96</f>
        <v>0</v>
      </c>
    </row>
    <row r="97" spans="1:6">
      <c r="A97" s="216"/>
      <c r="B97" s="19"/>
      <c r="C97" s="20"/>
      <c r="D97" s="468"/>
      <c r="E97" s="147"/>
      <c r="F97" s="685"/>
    </row>
    <row r="98" spans="1:6" ht="168" customHeight="1">
      <c r="A98" s="1120" t="s">
        <v>253</v>
      </c>
      <c r="B98" s="19" t="s">
        <v>528</v>
      </c>
      <c r="D98" s="465"/>
      <c r="E98" s="147"/>
      <c r="F98" s="685"/>
    </row>
    <row r="99" spans="1:6" ht="17">
      <c r="A99" s="1121"/>
      <c r="B99" s="22" t="s">
        <v>560</v>
      </c>
      <c r="C99" s="21" t="s">
        <v>246</v>
      </c>
      <c r="D99" s="466">
        <v>14.6</v>
      </c>
      <c r="E99" s="148"/>
      <c r="F99" s="686">
        <f>E99*D99</f>
        <v>0</v>
      </c>
    </row>
    <row r="100" spans="1:6" ht="17">
      <c r="A100" s="1136"/>
      <c r="B100" s="22" t="s">
        <v>561</v>
      </c>
      <c r="C100" s="21" t="s">
        <v>246</v>
      </c>
      <c r="D100" s="466">
        <v>23</v>
      </c>
      <c r="E100" s="148"/>
      <c r="F100" s="686">
        <f>E100*D100</f>
        <v>0</v>
      </c>
    </row>
    <row r="101" spans="1:6">
      <c r="A101" s="213"/>
      <c r="B101" s="19"/>
      <c r="C101" s="20"/>
      <c r="D101" s="468"/>
      <c r="E101" s="147"/>
      <c r="F101" s="685"/>
    </row>
    <row r="102" spans="1:6" ht="171" customHeight="1">
      <c r="A102" s="1120" t="s">
        <v>254</v>
      </c>
      <c r="B102" s="54" t="s">
        <v>562</v>
      </c>
      <c r="D102" s="465"/>
      <c r="E102" s="147"/>
      <c r="F102" s="685"/>
    </row>
    <row r="103" spans="1:6" ht="16.5" customHeight="1">
      <c r="A103" s="1121"/>
      <c r="B103" s="22" t="s">
        <v>606</v>
      </c>
      <c r="C103" s="21" t="s">
        <v>246</v>
      </c>
      <c r="D103" s="466">
        <v>2.4</v>
      </c>
      <c r="E103" s="148"/>
      <c r="F103" s="686">
        <f>E103*D103</f>
        <v>0</v>
      </c>
    </row>
    <row r="104" spans="1:6" ht="17">
      <c r="A104" s="1121"/>
      <c r="B104" s="22" t="s">
        <v>563</v>
      </c>
      <c r="C104" s="21" t="s">
        <v>246</v>
      </c>
      <c r="D104" s="466">
        <v>2.1</v>
      </c>
      <c r="E104" s="148"/>
      <c r="F104" s="686">
        <f>E104*D104</f>
        <v>0</v>
      </c>
    </row>
    <row r="105" spans="1:6" ht="17">
      <c r="A105" s="1121"/>
      <c r="B105" s="120" t="s">
        <v>607</v>
      </c>
      <c r="C105" s="21" t="s">
        <v>246</v>
      </c>
      <c r="D105" s="466">
        <v>19.850000000000001</v>
      </c>
      <c r="E105" s="148"/>
      <c r="F105" s="686">
        <f>E105*D105</f>
        <v>0</v>
      </c>
    </row>
    <row r="106" spans="1:6" ht="17">
      <c r="A106" s="1121"/>
      <c r="B106" s="120" t="s">
        <v>437</v>
      </c>
      <c r="C106" s="21" t="s">
        <v>246</v>
      </c>
      <c r="D106" s="466">
        <v>0.7</v>
      </c>
      <c r="E106" s="148"/>
      <c r="F106" s="686">
        <f>E106*D106</f>
        <v>0</v>
      </c>
    </row>
    <row r="107" spans="1:6">
      <c r="A107" s="215"/>
      <c r="B107" s="19"/>
      <c r="C107" s="20"/>
      <c r="D107" s="468"/>
      <c r="E107" s="147"/>
      <c r="F107" s="685"/>
    </row>
    <row r="108" spans="1:6" ht="168.75" customHeight="1">
      <c r="A108" s="1121" t="s">
        <v>255</v>
      </c>
      <c r="B108" s="19" t="s">
        <v>507</v>
      </c>
      <c r="D108" s="465"/>
      <c r="E108" s="147"/>
      <c r="F108" s="685"/>
    </row>
    <row r="109" spans="1:6" ht="17">
      <c r="A109" s="1121"/>
      <c r="B109" s="22" t="s">
        <v>608</v>
      </c>
      <c r="C109" s="21" t="s">
        <v>246</v>
      </c>
      <c r="D109" s="466">
        <v>2.5</v>
      </c>
      <c r="E109" s="148"/>
      <c r="F109" s="686">
        <f t="shared" ref="F109:F116" si="1">E109*D109</f>
        <v>0</v>
      </c>
    </row>
    <row r="110" spans="1:6" ht="17">
      <c r="A110" s="1121"/>
      <c r="B110" s="22" t="s">
        <v>611</v>
      </c>
      <c r="C110" s="21" t="s">
        <v>246</v>
      </c>
      <c r="D110" s="466">
        <v>0.97</v>
      </c>
      <c r="E110" s="148"/>
      <c r="F110" s="686">
        <f t="shared" si="1"/>
        <v>0</v>
      </c>
    </row>
    <row r="111" spans="1:6" ht="17">
      <c r="A111" s="1121"/>
      <c r="B111" s="22" t="s">
        <v>612</v>
      </c>
      <c r="C111" s="21" t="s">
        <v>246</v>
      </c>
      <c r="D111" s="466">
        <v>1.03</v>
      </c>
      <c r="E111" s="148"/>
      <c r="F111" s="686">
        <f t="shared" si="1"/>
        <v>0</v>
      </c>
    </row>
    <row r="112" spans="1:6" ht="17">
      <c r="A112" s="1121"/>
      <c r="B112" s="22" t="s">
        <v>613</v>
      </c>
      <c r="C112" s="21" t="s">
        <v>246</v>
      </c>
      <c r="D112" s="466">
        <v>2.3199999999999998</v>
      </c>
      <c r="E112" s="148"/>
      <c r="F112" s="686">
        <f t="shared" si="1"/>
        <v>0</v>
      </c>
    </row>
    <row r="113" spans="1:6" ht="17">
      <c r="A113" s="1121"/>
      <c r="B113" s="22" t="s">
        <v>614</v>
      </c>
      <c r="C113" s="21" t="s">
        <v>246</v>
      </c>
      <c r="D113" s="466">
        <v>7.07</v>
      </c>
      <c r="E113" s="148"/>
      <c r="F113" s="686">
        <f t="shared" si="1"/>
        <v>0</v>
      </c>
    </row>
    <row r="114" spans="1:6" ht="17">
      <c r="A114" s="1121"/>
      <c r="B114" s="22" t="s">
        <v>610</v>
      </c>
      <c r="C114" s="21" t="s">
        <v>246</v>
      </c>
      <c r="D114" s="466">
        <v>11.02</v>
      </c>
      <c r="E114" s="148"/>
      <c r="F114" s="686">
        <f t="shared" si="1"/>
        <v>0</v>
      </c>
    </row>
    <row r="115" spans="1:6" ht="17">
      <c r="A115" s="1121"/>
      <c r="B115" s="22" t="s">
        <v>615</v>
      </c>
      <c r="C115" s="21" t="s">
        <v>246</v>
      </c>
      <c r="D115" s="466">
        <v>0.86</v>
      </c>
      <c r="E115" s="148"/>
      <c r="F115" s="686">
        <f t="shared" si="1"/>
        <v>0</v>
      </c>
    </row>
    <row r="116" spans="1:6" ht="17">
      <c r="A116" s="216"/>
      <c r="B116" s="22" t="s">
        <v>609</v>
      </c>
      <c r="C116" s="21" t="s">
        <v>246</v>
      </c>
      <c r="D116" s="466">
        <v>38.72</v>
      </c>
      <c r="E116" s="148"/>
      <c r="F116" s="686">
        <f t="shared" si="1"/>
        <v>0</v>
      </c>
    </row>
    <row r="117" spans="1:6">
      <c r="A117" s="212"/>
      <c r="B117" s="19"/>
      <c r="C117" s="20"/>
      <c r="D117" s="468"/>
      <c r="E117" s="147"/>
      <c r="F117" s="685"/>
    </row>
    <row r="118" spans="1:6" ht="131.25" customHeight="1">
      <c r="A118" s="1120" t="s">
        <v>256</v>
      </c>
      <c r="B118" s="19" t="s">
        <v>566</v>
      </c>
      <c r="C118" s="20"/>
      <c r="D118" s="468"/>
      <c r="E118" s="147"/>
      <c r="F118" s="685"/>
    </row>
    <row r="119" spans="1:6" ht="17">
      <c r="A119" s="1121"/>
      <c r="B119" s="22" t="s">
        <v>565</v>
      </c>
      <c r="C119" s="21" t="s">
        <v>246</v>
      </c>
      <c r="D119" s="466">
        <v>30.45</v>
      </c>
      <c r="E119" s="148"/>
      <c r="F119" s="686">
        <f t="shared" ref="F119:F120" si="2">E119*D119</f>
        <v>0</v>
      </c>
    </row>
    <row r="120" spans="1:6" ht="17">
      <c r="A120" s="1121"/>
      <c r="B120" s="22" t="s">
        <v>564</v>
      </c>
      <c r="C120" s="21" t="s">
        <v>246</v>
      </c>
      <c r="D120" s="466">
        <v>2.2000000000000002</v>
      </c>
      <c r="E120" s="148"/>
      <c r="F120" s="686">
        <f t="shared" si="2"/>
        <v>0</v>
      </c>
    </row>
    <row r="121" spans="1:6">
      <c r="A121" s="212"/>
      <c r="B121" s="19"/>
      <c r="C121" s="20"/>
      <c r="D121" s="468"/>
      <c r="E121" s="147"/>
      <c r="F121" s="685"/>
    </row>
    <row r="122" spans="1:6" ht="54" customHeight="1">
      <c r="A122" s="1120" t="s">
        <v>258</v>
      </c>
      <c r="B122" s="119" t="s">
        <v>439</v>
      </c>
      <c r="C122" s="34"/>
      <c r="D122" s="469"/>
      <c r="E122" s="147"/>
      <c r="F122" s="685"/>
    </row>
    <row r="123" spans="1:6" ht="17">
      <c r="A123" s="1136"/>
      <c r="B123" s="35" t="s">
        <v>438</v>
      </c>
      <c r="C123" s="50" t="s">
        <v>243</v>
      </c>
      <c r="D123" s="470">
        <v>145.08000000000001</v>
      </c>
      <c r="E123" s="148"/>
      <c r="F123" s="686">
        <f>E123*D123</f>
        <v>0</v>
      </c>
    </row>
    <row r="124" spans="1:6">
      <c r="A124" s="216"/>
      <c r="B124" s="36"/>
      <c r="C124" s="37"/>
      <c r="D124" s="471"/>
      <c r="E124" s="149"/>
      <c r="F124" s="688"/>
    </row>
    <row r="125" spans="1:6" ht="105.75" customHeight="1">
      <c r="A125" s="1121" t="s">
        <v>387</v>
      </c>
      <c r="B125" s="119" t="s">
        <v>475</v>
      </c>
      <c r="C125" s="37"/>
      <c r="D125" s="471"/>
      <c r="E125" s="149"/>
      <c r="F125" s="688"/>
    </row>
    <row r="126" spans="1:6" ht="17">
      <c r="A126" s="1121"/>
      <c r="B126" s="35" t="s">
        <v>440</v>
      </c>
      <c r="C126" s="50" t="s">
        <v>243</v>
      </c>
      <c r="D126" s="470">
        <v>939</v>
      </c>
      <c r="E126" s="148"/>
      <c r="F126" s="686">
        <f>E126*D126</f>
        <v>0</v>
      </c>
    </row>
    <row r="127" spans="1:6" ht="17">
      <c r="A127" s="1121"/>
      <c r="B127" s="35" t="s">
        <v>441</v>
      </c>
      <c r="C127" s="50" t="s">
        <v>243</v>
      </c>
      <c r="D127" s="470">
        <v>4</v>
      </c>
      <c r="E127" s="148"/>
      <c r="F127" s="686">
        <f>E127*D127</f>
        <v>0</v>
      </c>
    </row>
    <row r="128" spans="1:6" ht="17">
      <c r="A128" s="1121"/>
      <c r="B128" s="35" t="s">
        <v>442</v>
      </c>
      <c r="C128" s="50" t="s">
        <v>243</v>
      </c>
      <c r="D128" s="470">
        <v>12</v>
      </c>
      <c r="E128" s="148"/>
      <c r="F128" s="686">
        <f>E128*D128</f>
        <v>0</v>
      </c>
    </row>
    <row r="129" spans="1:8" s="53" customFormat="1">
      <c r="A129" s="401"/>
      <c r="B129" s="36"/>
      <c r="C129" s="366"/>
      <c r="D129" s="472"/>
      <c r="E129" s="149"/>
      <c r="F129" s="688"/>
    </row>
    <row r="130" spans="1:8" s="53" customFormat="1" ht="72" customHeight="1">
      <c r="A130" s="356" t="s">
        <v>569</v>
      </c>
      <c r="B130" s="36" t="s">
        <v>981</v>
      </c>
      <c r="C130" s="366"/>
      <c r="D130" s="472"/>
      <c r="E130" s="149"/>
      <c r="F130" s="688"/>
    </row>
    <row r="131" spans="1:8" ht="15">
      <c r="A131" s="365"/>
      <c r="B131" s="85" t="s">
        <v>861</v>
      </c>
      <c r="C131" s="367" t="s">
        <v>862</v>
      </c>
      <c r="D131" s="473">
        <v>24.86</v>
      </c>
      <c r="E131" s="368"/>
      <c r="F131" s="706">
        <f>D131*E131</f>
        <v>0</v>
      </c>
    </row>
    <row r="132" spans="1:8" s="53" customFormat="1">
      <c r="A132" s="356"/>
      <c r="B132" s="77"/>
      <c r="C132" s="374"/>
      <c r="D132" s="474"/>
      <c r="E132" s="375"/>
      <c r="F132" s="690"/>
    </row>
    <row r="133" spans="1:8" s="53" customFormat="1" ht="55.5" customHeight="1">
      <c r="A133" s="356" t="s">
        <v>746</v>
      </c>
      <c r="B133" s="77" t="s">
        <v>863</v>
      </c>
      <c r="C133" s="374"/>
      <c r="D133" s="474"/>
      <c r="E133" s="375"/>
      <c r="F133" s="690"/>
    </row>
    <row r="134" spans="1:8" s="53" customFormat="1" ht="15" customHeight="1">
      <c r="A134" s="227"/>
      <c r="B134" s="376" t="s">
        <v>864</v>
      </c>
      <c r="C134" s="377"/>
      <c r="D134" s="475">
        <v>3.5</v>
      </c>
      <c r="E134" s="378"/>
      <c r="F134" s="707">
        <f>D134*E134</f>
        <v>0</v>
      </c>
    </row>
    <row r="135" spans="1:8" s="53" customFormat="1" ht="15" customHeight="1">
      <c r="A135" s="227"/>
      <c r="B135" s="376" t="s">
        <v>865</v>
      </c>
      <c r="C135" s="377"/>
      <c r="D135" s="475">
        <v>2.75</v>
      </c>
      <c r="E135" s="378"/>
      <c r="F135" s="707">
        <f>D135*E135</f>
        <v>0</v>
      </c>
    </row>
    <row r="136" spans="1:8" s="53" customFormat="1" ht="15" customHeight="1">
      <c r="A136" s="227"/>
      <c r="B136" s="376" t="s">
        <v>866</v>
      </c>
      <c r="C136" s="377"/>
      <c r="D136" s="475">
        <v>0.7</v>
      </c>
      <c r="E136" s="378"/>
      <c r="F136" s="707">
        <f>D136*E136</f>
        <v>0</v>
      </c>
    </row>
    <row r="137" spans="1:8" s="373" customFormat="1">
      <c r="A137" s="356"/>
      <c r="B137" s="36"/>
      <c r="C137" s="37"/>
      <c r="D137" s="468"/>
      <c r="E137" s="149"/>
      <c r="F137" s="688"/>
    </row>
    <row r="138" spans="1:8" s="38" customFormat="1" ht="15">
      <c r="A138" s="369"/>
      <c r="B138" s="370" t="s">
        <v>257</v>
      </c>
      <c r="C138" s="371"/>
      <c r="D138" s="476"/>
      <c r="E138" s="372"/>
      <c r="F138" s="708"/>
    </row>
    <row r="139" spans="1:8" s="38" customFormat="1" ht="75">
      <c r="A139" s="1139" t="s">
        <v>792</v>
      </c>
      <c r="B139" s="39" t="s">
        <v>476</v>
      </c>
      <c r="C139" s="40"/>
      <c r="D139" s="477"/>
      <c r="E139" s="150"/>
      <c r="F139" s="709"/>
      <c r="H139" s="41"/>
    </row>
    <row r="140" spans="1:8" s="38" customFormat="1" ht="16">
      <c r="A140" s="1140"/>
      <c r="B140" s="35" t="s">
        <v>477</v>
      </c>
      <c r="C140" s="42" t="s">
        <v>103</v>
      </c>
      <c r="D140" s="799">
        <v>50591</v>
      </c>
      <c r="E140" s="151"/>
      <c r="F140" s="710">
        <f>D140*E140</f>
        <v>0</v>
      </c>
      <c r="H140" s="41"/>
    </row>
    <row r="141" spans="1:8" s="38" customFormat="1" ht="15">
      <c r="A141" s="363"/>
      <c r="B141" s="33"/>
      <c r="C141" s="364"/>
      <c r="D141" s="478"/>
      <c r="E141" s="150"/>
      <c r="F141" s="709"/>
      <c r="H141" s="41"/>
    </row>
    <row r="142" spans="1:8" ht="15" thickBot="1">
      <c r="A142" s="213"/>
      <c r="B142" s="33"/>
      <c r="C142" s="26"/>
      <c r="D142" s="469"/>
      <c r="E142" s="147"/>
      <c r="F142" s="685"/>
    </row>
    <row r="143" spans="1:8" ht="16" thickBot="1">
      <c r="A143" s="210" t="s">
        <v>136</v>
      </c>
      <c r="B143" s="18" t="s">
        <v>373</v>
      </c>
      <c r="C143" s="139"/>
      <c r="D143" s="451"/>
      <c r="E143" s="265"/>
      <c r="F143" s="694">
        <f>SUM(F63:F142)</f>
        <v>0</v>
      </c>
    </row>
    <row r="144" spans="1:8" ht="15" thickBot="1">
      <c r="A144" s="228"/>
      <c r="B144" s="43"/>
      <c r="C144" s="44"/>
      <c r="D144" s="479"/>
      <c r="E144" s="152"/>
      <c r="F144" s="711"/>
    </row>
    <row r="145" spans="1:6" ht="16" thickBot="1">
      <c r="A145" s="210" t="s">
        <v>139</v>
      </c>
      <c r="B145" s="18" t="s">
        <v>259</v>
      </c>
      <c r="C145" s="1104"/>
      <c r="D145" s="1105"/>
      <c r="E145" s="1105"/>
      <c r="F145" s="1105"/>
    </row>
    <row r="146" spans="1:6" ht="16" thickBot="1">
      <c r="A146" s="223"/>
      <c r="B146" s="27"/>
      <c r="C146" s="28"/>
      <c r="D146" s="480" t="s">
        <v>242</v>
      </c>
      <c r="E146" s="142"/>
      <c r="F146" s="702"/>
    </row>
    <row r="147" spans="1:6" ht="282" customHeight="1" thickBot="1">
      <c r="A147" s="229"/>
      <c r="B147" s="105" t="s">
        <v>497</v>
      </c>
      <c r="C147" s="30"/>
      <c r="D147" s="481"/>
      <c r="E147" s="144"/>
      <c r="F147" s="712"/>
    </row>
    <row r="148" spans="1:6" ht="15" customHeight="1">
      <c r="A148" s="226"/>
      <c r="B148" s="45"/>
      <c r="C148" s="20"/>
      <c r="D148" s="465"/>
      <c r="E148" s="153"/>
      <c r="F148" s="685"/>
    </row>
    <row r="149" spans="1:6" ht="68.25" customHeight="1">
      <c r="A149" s="1141" t="s">
        <v>140</v>
      </c>
      <c r="B149" s="47" t="s">
        <v>998</v>
      </c>
      <c r="C149" s="172"/>
      <c r="D149" s="465"/>
      <c r="E149" s="153"/>
      <c r="F149" s="713"/>
    </row>
    <row r="150" spans="1:6" s="302" customFormat="1" ht="13.5" customHeight="1">
      <c r="A150" s="1142"/>
      <c r="B150" s="49" t="s">
        <v>604</v>
      </c>
      <c r="C150" s="301" t="s">
        <v>362</v>
      </c>
      <c r="D150" s="789">
        <v>57.15</v>
      </c>
      <c r="E150" s="154"/>
      <c r="F150" s="686">
        <f>E150*D150</f>
        <v>0</v>
      </c>
    </row>
    <row r="151" spans="1:6" ht="15" customHeight="1">
      <c r="A151" s="1142"/>
      <c r="B151" s="22" t="s">
        <v>432</v>
      </c>
      <c r="C151" s="50" t="s">
        <v>243</v>
      </c>
      <c r="D151" s="466">
        <v>161.30000000000001</v>
      </c>
      <c r="E151" s="154"/>
      <c r="F151" s="686">
        <f>E151*D151</f>
        <v>0</v>
      </c>
    </row>
    <row r="152" spans="1:6" ht="15" customHeight="1">
      <c r="A152" s="1142"/>
      <c r="B152" s="22" t="s">
        <v>603</v>
      </c>
      <c r="C152" s="50" t="s">
        <v>243</v>
      </c>
      <c r="D152" s="789">
        <v>142.30000000000001</v>
      </c>
      <c r="E152" s="154"/>
      <c r="F152" s="686">
        <f>E152*D152</f>
        <v>0</v>
      </c>
    </row>
    <row r="153" spans="1:6" ht="12.75" customHeight="1">
      <c r="A153" s="229"/>
      <c r="B153" s="25"/>
      <c r="C153" s="46"/>
      <c r="D153" s="482"/>
      <c r="E153" s="153"/>
      <c r="F153" s="713"/>
    </row>
    <row r="154" spans="1:6" ht="156" customHeight="1">
      <c r="A154" s="1120" t="s">
        <v>141</v>
      </c>
      <c r="B154" s="47" t="s">
        <v>605</v>
      </c>
      <c r="C154" s="48"/>
      <c r="D154" s="465"/>
      <c r="E154" s="155"/>
      <c r="F154" s="705"/>
    </row>
    <row r="155" spans="1:6" ht="15" customHeight="1">
      <c r="A155" s="1121"/>
      <c r="B155" s="49" t="s">
        <v>599</v>
      </c>
      <c r="C155" s="50" t="s">
        <v>243</v>
      </c>
      <c r="D155" s="791">
        <v>638.29999999999995</v>
      </c>
      <c r="E155" s="156"/>
      <c r="F155" s="686">
        <f>E155*D155</f>
        <v>0</v>
      </c>
    </row>
    <row r="156" spans="1:6" s="53" customFormat="1" ht="15" customHeight="1">
      <c r="A156" s="230"/>
      <c r="B156" s="51"/>
      <c r="C156" s="52"/>
      <c r="D156" s="483"/>
      <c r="E156" s="155"/>
      <c r="F156" s="714"/>
    </row>
    <row r="157" spans="1:6" s="53" customFormat="1" ht="155.25" customHeight="1">
      <c r="A157" s="1137" t="s">
        <v>142</v>
      </c>
      <c r="B157" s="47" t="s">
        <v>982</v>
      </c>
      <c r="C157" s="52"/>
      <c r="D157" s="790"/>
      <c r="E157" s="155"/>
      <c r="F157" s="714"/>
    </row>
    <row r="158" spans="1:6" s="53" customFormat="1" ht="15" customHeight="1">
      <c r="A158" s="1138"/>
      <c r="B158" s="49" t="s">
        <v>599</v>
      </c>
      <c r="C158" s="50" t="s">
        <v>243</v>
      </c>
      <c r="D158" s="789">
        <v>535</v>
      </c>
      <c r="E158" s="156"/>
      <c r="F158" s="686">
        <f>E158*D158</f>
        <v>0</v>
      </c>
    </row>
    <row r="159" spans="1:6" s="53" customFormat="1" ht="15" customHeight="1">
      <c r="A159" s="231"/>
      <c r="B159" s="51"/>
      <c r="C159" s="52"/>
      <c r="D159" s="483"/>
      <c r="E159" s="155"/>
      <c r="F159" s="714"/>
    </row>
    <row r="160" spans="1:6" s="53" customFormat="1" ht="178.5" customHeight="1">
      <c r="A160" s="1120" t="s">
        <v>143</v>
      </c>
      <c r="B160" s="19" t="s">
        <v>999</v>
      </c>
      <c r="C160" s="20"/>
      <c r="D160" s="465"/>
      <c r="E160" s="155"/>
      <c r="F160" s="705"/>
    </row>
    <row r="161" spans="1:6" s="53" customFormat="1" ht="17">
      <c r="A161" s="1136"/>
      <c r="B161" s="22" t="s">
        <v>543</v>
      </c>
      <c r="C161" s="50" t="s">
        <v>243</v>
      </c>
      <c r="D161" s="789">
        <v>2028.23</v>
      </c>
      <c r="E161" s="156"/>
      <c r="F161" s="686">
        <f>E161*D161</f>
        <v>0</v>
      </c>
    </row>
    <row r="162" spans="1:6" s="53" customFormat="1">
      <c r="A162" s="213"/>
      <c r="B162" s="54"/>
      <c r="C162" s="55"/>
      <c r="D162" s="468"/>
      <c r="E162" s="155"/>
      <c r="F162" s="688"/>
    </row>
    <row r="163" spans="1:6" s="53" customFormat="1" ht="148.5" customHeight="1">
      <c r="A163" s="1120" t="s">
        <v>144</v>
      </c>
      <c r="B163" s="19" t="s">
        <v>1000</v>
      </c>
      <c r="C163" s="55"/>
      <c r="D163" s="468"/>
      <c r="E163" s="155"/>
      <c r="F163" s="688"/>
    </row>
    <row r="164" spans="1:6" s="53" customFormat="1" ht="18.75" customHeight="1">
      <c r="A164" s="1136"/>
      <c r="B164" s="22" t="s">
        <v>543</v>
      </c>
      <c r="C164" s="50" t="s">
        <v>243</v>
      </c>
      <c r="D164" s="789">
        <v>258.32</v>
      </c>
      <c r="E164" s="156"/>
      <c r="F164" s="686">
        <f>E164*D164</f>
        <v>0</v>
      </c>
    </row>
    <row r="165" spans="1:6" s="53" customFormat="1" ht="17" customHeight="1">
      <c r="A165" s="215"/>
      <c r="B165" s="54"/>
      <c r="C165" s="55"/>
      <c r="D165" s="468"/>
      <c r="E165" s="155"/>
      <c r="F165" s="688"/>
    </row>
    <row r="166" spans="1:6" s="53" customFormat="1" ht="173.25" customHeight="1">
      <c r="A166" s="1120" t="s">
        <v>145</v>
      </c>
      <c r="B166" s="19" t="s">
        <v>1001</v>
      </c>
      <c r="C166" s="55"/>
      <c r="D166" s="468"/>
      <c r="E166" s="155"/>
      <c r="F166" s="688"/>
    </row>
    <row r="167" spans="1:6" s="53" customFormat="1" ht="30.75" customHeight="1">
      <c r="A167" s="1136"/>
      <c r="B167" s="22" t="s">
        <v>544</v>
      </c>
      <c r="C167" s="50" t="s">
        <v>243</v>
      </c>
      <c r="D167" s="466">
        <v>40</v>
      </c>
      <c r="E167" s="156"/>
      <c r="F167" s="686">
        <f>E167*D167</f>
        <v>0</v>
      </c>
    </row>
    <row r="168" spans="1:6" s="53" customFormat="1" ht="15" customHeight="1">
      <c r="A168" s="216"/>
      <c r="B168" s="54"/>
      <c r="C168" s="37"/>
      <c r="D168" s="468"/>
      <c r="E168" s="155"/>
      <c r="F168" s="714"/>
    </row>
    <row r="169" spans="1:6" s="53" customFormat="1" ht="30">
      <c r="A169" s="1120" t="s">
        <v>146</v>
      </c>
      <c r="B169" s="19" t="s">
        <v>1003</v>
      </c>
      <c r="C169" s="20"/>
      <c r="D169" s="465"/>
      <c r="E169" s="155"/>
      <c r="F169" s="705"/>
    </row>
    <row r="170" spans="1:6" s="53" customFormat="1" ht="80.25" customHeight="1">
      <c r="A170" s="1121"/>
      <c r="B170" s="19" t="s">
        <v>621</v>
      </c>
      <c r="C170" s="20"/>
      <c r="D170" s="465"/>
      <c r="E170" s="155"/>
      <c r="F170" s="705"/>
    </row>
    <row r="171" spans="1:6" s="53" customFormat="1" ht="80.25" customHeight="1">
      <c r="A171" s="1121"/>
      <c r="B171" s="19" t="s">
        <v>1006</v>
      </c>
      <c r="C171" s="20"/>
      <c r="D171" s="465"/>
      <c r="E171" s="155"/>
      <c r="F171" s="705"/>
    </row>
    <row r="172" spans="1:6" s="53" customFormat="1" ht="15" customHeight="1">
      <c r="A172" s="1136"/>
      <c r="B172" s="22" t="s">
        <v>600</v>
      </c>
      <c r="C172" s="50" t="s">
        <v>243</v>
      </c>
      <c r="D172" s="466">
        <v>25.5</v>
      </c>
      <c r="E172" s="134"/>
      <c r="F172" s="686">
        <f>E172*D172</f>
        <v>0</v>
      </c>
    </row>
    <row r="173" spans="1:6" s="53" customFormat="1" ht="12.75" customHeight="1">
      <c r="A173" s="216"/>
      <c r="B173" s="19"/>
      <c r="C173" s="20"/>
      <c r="D173" s="465"/>
      <c r="E173" s="155"/>
      <c r="F173" s="705"/>
    </row>
    <row r="174" spans="1:6" s="53" customFormat="1" ht="40.5" customHeight="1">
      <c r="A174" s="1120" t="s">
        <v>147</v>
      </c>
      <c r="B174" s="54" t="s">
        <v>1002</v>
      </c>
      <c r="C174" s="20"/>
      <c r="D174" s="465"/>
      <c r="E174" s="155"/>
      <c r="F174" s="705"/>
    </row>
    <row r="175" spans="1:6" s="53" customFormat="1" ht="69" customHeight="1">
      <c r="A175" s="1121"/>
      <c r="B175" s="19" t="s">
        <v>903</v>
      </c>
      <c r="C175" s="20"/>
      <c r="D175" s="465"/>
      <c r="E175" s="155"/>
      <c r="F175" s="705"/>
    </row>
    <row r="176" spans="1:6" s="53" customFormat="1" ht="12" customHeight="1">
      <c r="A176" s="1121"/>
      <c r="B176" s="22" t="s">
        <v>600</v>
      </c>
      <c r="C176" s="50" t="s">
        <v>243</v>
      </c>
      <c r="D176" s="466">
        <v>36</v>
      </c>
      <c r="E176" s="156"/>
      <c r="F176" s="686">
        <f>E176*D176</f>
        <v>0</v>
      </c>
    </row>
    <row r="177" spans="1:6" s="53" customFormat="1" ht="15" customHeight="1">
      <c r="A177" s="212"/>
      <c r="B177" s="19"/>
      <c r="C177" s="20"/>
      <c r="D177" s="465"/>
      <c r="E177" s="155"/>
      <c r="F177" s="705"/>
    </row>
    <row r="178" spans="1:6" s="53" customFormat="1" ht="84.75" customHeight="1">
      <c r="A178" s="1120" t="s">
        <v>148</v>
      </c>
      <c r="B178" s="19" t="s">
        <v>616</v>
      </c>
      <c r="C178" s="20"/>
      <c r="D178" s="465"/>
      <c r="E178" s="155"/>
      <c r="F178" s="705"/>
    </row>
    <row r="179" spans="1:6" s="53" customFormat="1" ht="54.75" customHeight="1">
      <c r="A179" s="1121"/>
      <c r="B179" s="19" t="s">
        <v>904</v>
      </c>
      <c r="C179" s="20"/>
      <c r="D179" s="465"/>
      <c r="E179" s="155"/>
      <c r="F179" s="705"/>
    </row>
    <row r="180" spans="1:6" s="53" customFormat="1" ht="15" customHeight="1">
      <c r="A180" s="1121"/>
      <c r="B180" s="22" t="s">
        <v>261</v>
      </c>
      <c r="C180" s="50" t="s">
        <v>243</v>
      </c>
      <c r="D180" s="466">
        <v>269</v>
      </c>
      <c r="E180" s="156"/>
      <c r="F180" s="686">
        <f>E180*D180</f>
        <v>0</v>
      </c>
    </row>
    <row r="181" spans="1:6" s="53" customFormat="1" ht="14.25" customHeight="1">
      <c r="A181" s="1136"/>
      <c r="B181" s="19"/>
      <c r="C181" s="20"/>
      <c r="D181" s="465"/>
      <c r="E181" s="155"/>
      <c r="F181" s="705"/>
    </row>
    <row r="182" spans="1:6" s="53" customFormat="1" ht="81.75" customHeight="1">
      <c r="A182" s="1120" t="s">
        <v>149</v>
      </c>
      <c r="B182" s="19" t="s">
        <v>620</v>
      </c>
      <c r="C182" s="20"/>
      <c r="D182" s="465"/>
      <c r="E182" s="155"/>
      <c r="F182" s="705"/>
    </row>
    <row r="183" spans="1:6" s="53" customFormat="1" ht="69" customHeight="1">
      <c r="A183" s="1121"/>
      <c r="B183" s="19" t="s">
        <v>902</v>
      </c>
      <c r="C183" s="20"/>
      <c r="D183" s="465"/>
      <c r="E183" s="155"/>
      <c r="F183" s="705"/>
    </row>
    <row r="184" spans="1:6" s="53" customFormat="1" ht="13.5" customHeight="1">
      <c r="A184" s="1121"/>
      <c r="B184" s="22" t="s">
        <v>600</v>
      </c>
      <c r="C184" s="50" t="s">
        <v>243</v>
      </c>
      <c r="D184" s="466">
        <v>192</v>
      </c>
      <c r="E184" s="156"/>
      <c r="F184" s="686">
        <f>E184*D184</f>
        <v>0</v>
      </c>
    </row>
    <row r="185" spans="1:6" s="53" customFormat="1" ht="15" customHeight="1">
      <c r="A185" s="216"/>
      <c r="B185" s="19"/>
      <c r="C185" s="48"/>
      <c r="D185" s="465"/>
      <c r="E185" s="155"/>
      <c r="F185" s="705"/>
    </row>
    <row r="186" spans="1:6" s="53" customFormat="1" ht="33" customHeight="1">
      <c r="A186" s="1120" t="s">
        <v>262</v>
      </c>
      <c r="B186" s="19" t="s">
        <v>1005</v>
      </c>
      <c r="C186" s="20"/>
      <c r="D186" s="465"/>
      <c r="E186" s="155"/>
      <c r="F186" s="705"/>
    </row>
    <row r="187" spans="1:6" s="53" customFormat="1" ht="56.25" customHeight="1">
      <c r="A187" s="1121"/>
      <c r="B187" s="19" t="s">
        <v>1004</v>
      </c>
      <c r="C187" s="20"/>
      <c r="D187" s="465"/>
      <c r="E187" s="155"/>
      <c r="F187" s="705"/>
    </row>
    <row r="188" spans="1:6" s="53" customFormat="1" ht="15" customHeight="1">
      <c r="A188" s="1121"/>
      <c r="B188" s="22" t="s">
        <v>260</v>
      </c>
      <c r="C188" s="50" t="s">
        <v>243</v>
      </c>
      <c r="D188" s="789">
        <v>0</v>
      </c>
      <c r="E188" s="156"/>
      <c r="F188" s="686">
        <f>E188*D188</f>
        <v>0</v>
      </c>
    </row>
    <row r="189" spans="1:6" s="53" customFormat="1" ht="12.75" customHeight="1">
      <c r="A189" s="216"/>
      <c r="B189" s="19"/>
      <c r="C189" s="48"/>
      <c r="D189" s="465"/>
      <c r="E189" s="155"/>
      <c r="F189" s="705"/>
    </row>
    <row r="190" spans="1:6" s="53" customFormat="1" ht="29.25" customHeight="1">
      <c r="A190" s="1120" t="s">
        <v>263</v>
      </c>
      <c r="B190" s="19" t="s">
        <v>622</v>
      </c>
      <c r="C190" s="20"/>
      <c r="D190" s="465"/>
      <c r="E190" s="155"/>
      <c r="F190" s="705"/>
    </row>
    <row r="191" spans="1:6" s="53" customFormat="1" ht="57.75" customHeight="1">
      <c r="A191" s="1121"/>
      <c r="B191" s="19" t="s">
        <v>617</v>
      </c>
      <c r="C191" s="20"/>
      <c r="D191" s="465"/>
      <c r="E191" s="155"/>
      <c r="F191" s="705"/>
    </row>
    <row r="192" spans="1:6" s="53" customFormat="1" ht="15" customHeight="1">
      <c r="A192" s="1121"/>
      <c r="B192" s="22" t="s">
        <v>260</v>
      </c>
      <c r="C192" s="50" t="s">
        <v>243</v>
      </c>
      <c r="D192" s="466">
        <v>134.6</v>
      </c>
      <c r="E192" s="156"/>
      <c r="F192" s="686">
        <f>E192*D192</f>
        <v>0</v>
      </c>
    </row>
    <row r="193" spans="1:6" s="53" customFormat="1" ht="13.5" customHeight="1">
      <c r="A193" s="216"/>
      <c r="B193" s="19"/>
      <c r="C193" s="48"/>
      <c r="D193" s="465"/>
      <c r="E193" s="155"/>
      <c r="F193" s="705"/>
    </row>
    <row r="194" spans="1:6" ht="234.75" customHeight="1">
      <c r="A194" s="1120" t="s">
        <v>264</v>
      </c>
      <c r="B194" s="19" t="s">
        <v>978</v>
      </c>
      <c r="C194" s="20"/>
      <c r="D194" s="465"/>
      <c r="E194" s="155"/>
      <c r="F194" s="705"/>
    </row>
    <row r="195" spans="1:6" ht="133.5" customHeight="1">
      <c r="A195" s="1121"/>
      <c r="B195" s="19" t="s">
        <v>498</v>
      </c>
      <c r="C195" s="20"/>
      <c r="D195" s="465"/>
      <c r="E195" s="155"/>
      <c r="F195" s="705"/>
    </row>
    <row r="196" spans="1:6" ht="17">
      <c r="A196" s="1121"/>
      <c r="B196" s="22" t="s">
        <v>601</v>
      </c>
      <c r="C196" s="50" t="s">
        <v>243</v>
      </c>
      <c r="D196" s="466">
        <v>160</v>
      </c>
      <c r="E196" s="134"/>
      <c r="F196" s="686">
        <f>E196*D196</f>
        <v>0</v>
      </c>
    </row>
    <row r="197" spans="1:6">
      <c r="A197" s="216"/>
      <c r="B197" s="19"/>
      <c r="C197" s="48"/>
      <c r="D197" s="465"/>
      <c r="E197" s="141"/>
      <c r="F197" s="685"/>
    </row>
    <row r="198" spans="1:6" ht="312" customHeight="1">
      <c r="A198" s="1120" t="s">
        <v>265</v>
      </c>
      <c r="B198" s="19" t="s">
        <v>979</v>
      </c>
      <c r="C198" s="20"/>
      <c r="D198" s="465"/>
      <c r="E198" s="141"/>
      <c r="F198" s="685"/>
    </row>
    <row r="199" spans="1:6" ht="55.5" customHeight="1">
      <c r="A199" s="1121"/>
      <c r="B199" s="19" t="s">
        <v>619</v>
      </c>
      <c r="C199" s="20"/>
      <c r="D199" s="465"/>
      <c r="E199" s="141"/>
      <c r="F199" s="685"/>
    </row>
    <row r="200" spans="1:6" ht="17">
      <c r="A200" s="1121"/>
      <c r="B200" s="22" t="s">
        <v>600</v>
      </c>
      <c r="C200" s="50" t="s">
        <v>243</v>
      </c>
      <c r="D200" s="466">
        <v>756.5</v>
      </c>
      <c r="E200" s="134"/>
      <c r="F200" s="686">
        <f>E200*D200</f>
        <v>0</v>
      </c>
    </row>
    <row r="201" spans="1:6">
      <c r="A201" s="213"/>
      <c r="B201" s="54"/>
      <c r="C201" s="55"/>
      <c r="D201" s="468"/>
      <c r="E201" s="141"/>
      <c r="F201" s="688"/>
    </row>
    <row r="202" spans="1:6" ht="93" customHeight="1">
      <c r="A202" s="1120" t="s">
        <v>388</v>
      </c>
      <c r="B202" s="19" t="s">
        <v>1007</v>
      </c>
      <c r="C202" s="792"/>
      <c r="D202" s="465"/>
      <c r="E202" s="141"/>
      <c r="F202" s="685"/>
    </row>
    <row r="203" spans="1:6" ht="54" customHeight="1">
      <c r="A203" s="1121"/>
      <c r="B203" s="19" t="s">
        <v>499</v>
      </c>
      <c r="C203" s="20"/>
      <c r="D203" s="465"/>
      <c r="E203" s="141"/>
      <c r="F203" s="685"/>
    </row>
    <row r="204" spans="1:6" ht="17">
      <c r="A204" s="1121"/>
      <c r="B204" s="22" t="s">
        <v>600</v>
      </c>
      <c r="C204" s="50" t="s">
        <v>243</v>
      </c>
      <c r="D204" s="798">
        <v>437.74</v>
      </c>
      <c r="E204" s="134"/>
      <c r="F204" s="686">
        <f>E204*D204</f>
        <v>0</v>
      </c>
    </row>
    <row r="205" spans="1:6">
      <c r="A205" s="216"/>
      <c r="B205" s="54"/>
      <c r="C205" s="55"/>
      <c r="D205" s="468"/>
      <c r="E205" s="141"/>
      <c r="F205" s="688"/>
    </row>
    <row r="206" spans="1:6" ht="68.25" customHeight="1">
      <c r="A206" s="1120" t="s">
        <v>492</v>
      </c>
      <c r="B206" s="19" t="s">
        <v>980</v>
      </c>
      <c r="C206" s="55"/>
      <c r="D206" s="468"/>
      <c r="E206" s="141"/>
      <c r="F206" s="688"/>
    </row>
    <row r="207" spans="1:6" ht="17">
      <c r="A207" s="1121"/>
      <c r="B207" s="22" t="s">
        <v>618</v>
      </c>
      <c r="C207" s="50" t="s">
        <v>243</v>
      </c>
      <c r="D207" s="466">
        <v>2481.5</v>
      </c>
      <c r="E207" s="134"/>
      <c r="F207" s="686">
        <f>E207*D207</f>
        <v>0</v>
      </c>
    </row>
    <row r="208" spans="1:6">
      <c r="A208" s="213"/>
      <c r="B208" s="54"/>
      <c r="C208" s="55"/>
      <c r="D208" s="468"/>
      <c r="E208" s="141"/>
      <c r="F208" s="688"/>
    </row>
    <row r="209" spans="1:6" ht="68.25" customHeight="1">
      <c r="A209" s="1121" t="s">
        <v>905</v>
      </c>
      <c r="B209" s="189" t="s">
        <v>547</v>
      </c>
      <c r="C209" s="55"/>
      <c r="D209" s="468"/>
      <c r="E209" s="141"/>
      <c r="F209" s="688"/>
    </row>
    <row r="210" spans="1:6" ht="93" customHeight="1">
      <c r="A210" s="1121"/>
      <c r="B210" s="189" t="s">
        <v>542</v>
      </c>
      <c r="C210" s="55"/>
      <c r="D210" s="468"/>
      <c r="E210" s="141"/>
      <c r="F210" s="688"/>
    </row>
    <row r="211" spans="1:6" ht="17">
      <c r="A211" s="1121"/>
      <c r="B211" s="22" t="s">
        <v>493</v>
      </c>
      <c r="C211" s="50" t="s">
        <v>243</v>
      </c>
      <c r="D211" s="789">
        <v>490</v>
      </c>
      <c r="E211" s="134"/>
      <c r="F211" s="686">
        <f>E211*D211</f>
        <v>0</v>
      </c>
    </row>
    <row r="212" spans="1:6" ht="12" customHeight="1">
      <c r="A212" s="216"/>
      <c r="B212" s="54"/>
      <c r="C212" s="55"/>
      <c r="D212" s="468"/>
      <c r="E212" s="141"/>
      <c r="F212" s="688"/>
    </row>
    <row r="213" spans="1:6" ht="30" customHeight="1">
      <c r="A213" s="1120" t="s">
        <v>906</v>
      </c>
      <c r="B213" s="54" t="s">
        <v>501</v>
      </c>
      <c r="C213" s="55"/>
      <c r="D213" s="468"/>
      <c r="E213" s="141"/>
      <c r="F213" s="688"/>
    </row>
    <row r="214" spans="1:6" ht="15">
      <c r="A214" s="1121"/>
      <c r="B214" s="22" t="s">
        <v>502</v>
      </c>
      <c r="C214" s="50" t="s">
        <v>459</v>
      </c>
      <c r="D214" s="789">
        <v>200</v>
      </c>
      <c r="E214" s="134"/>
      <c r="F214" s="686">
        <f>E214*D214</f>
        <v>0</v>
      </c>
    </row>
    <row r="215" spans="1:6" ht="15" thickBot="1">
      <c r="A215" s="217"/>
      <c r="B215" s="54"/>
      <c r="C215" s="55"/>
      <c r="D215" s="468"/>
      <c r="E215" s="141"/>
      <c r="F215" s="688"/>
    </row>
    <row r="216" spans="1:6" ht="16" thickBot="1">
      <c r="A216" s="210" t="s">
        <v>139</v>
      </c>
      <c r="B216" s="18" t="s">
        <v>374</v>
      </c>
      <c r="C216" s="139"/>
      <c r="D216" s="451"/>
      <c r="E216" s="265"/>
      <c r="F216" s="715">
        <f>SUM(F149:F215)</f>
        <v>0</v>
      </c>
    </row>
    <row r="217" spans="1:6" s="14" customFormat="1" ht="5" customHeight="1">
      <c r="A217" s="232"/>
      <c r="B217" s="56"/>
      <c r="C217" s="57"/>
      <c r="D217" s="484"/>
      <c r="E217" s="266"/>
      <c r="F217" s="716"/>
    </row>
    <row r="218" spans="1:6" ht="5" customHeight="1" thickBot="1">
      <c r="A218" s="1131"/>
      <c r="B218" s="1132"/>
      <c r="C218" s="1132"/>
      <c r="D218" s="1132"/>
      <c r="E218" s="1132"/>
      <c r="F218" s="1132"/>
    </row>
    <row r="219" spans="1:6" ht="16" thickBot="1">
      <c r="A219" s="210" t="s">
        <v>150</v>
      </c>
      <c r="B219" s="18" t="s">
        <v>266</v>
      </c>
      <c r="C219" s="1104"/>
      <c r="D219" s="1105"/>
      <c r="E219" s="1105"/>
      <c r="F219" s="1105"/>
    </row>
    <row r="220" spans="1:6" ht="12" customHeight="1">
      <c r="A220" s="233"/>
      <c r="B220" s="27"/>
      <c r="C220" s="561"/>
      <c r="D220" s="485"/>
      <c r="E220" s="267"/>
      <c r="F220" s="717"/>
    </row>
    <row r="221" spans="1:6" ht="15" customHeight="1" thickBot="1">
      <c r="A221" s="229"/>
      <c r="B221" s="559" t="s">
        <v>602</v>
      </c>
      <c r="C221" s="537"/>
      <c r="D221" s="557"/>
      <c r="E221" s="558"/>
      <c r="F221" s="705"/>
    </row>
    <row r="222" spans="1:6" ht="17" customHeight="1">
      <c r="A222" s="560"/>
      <c r="B222" s="554" t="s">
        <v>267</v>
      </c>
      <c r="C222" s="397"/>
      <c r="D222" s="556"/>
      <c r="E222" s="144"/>
      <c r="F222" s="705"/>
    </row>
    <row r="223" spans="1:6" ht="300" customHeight="1">
      <c r="A223" s="433"/>
      <c r="B223" s="1134" t="s">
        <v>268</v>
      </c>
      <c r="C223" s="1135"/>
      <c r="D223" s="553"/>
      <c r="E223" s="555"/>
      <c r="F223" s="718"/>
    </row>
    <row r="224" spans="1:6" ht="233.25" customHeight="1">
      <c r="A224" s="229"/>
      <c r="B224" s="1133" t="s">
        <v>541</v>
      </c>
      <c r="C224" s="1133"/>
      <c r="D224" s="557"/>
      <c r="E224" s="558"/>
      <c r="F224" s="705"/>
    </row>
    <row r="225" spans="1:6" ht="13.5" customHeight="1">
      <c r="A225" s="216"/>
      <c r="B225" s="19"/>
      <c r="C225" s="172"/>
      <c r="D225" s="465"/>
      <c r="E225" s="144"/>
      <c r="F225" s="705"/>
    </row>
    <row r="226" spans="1:6" ht="46.5" customHeight="1">
      <c r="A226" s="1120" t="s">
        <v>151</v>
      </c>
      <c r="B226" s="19" t="s">
        <v>623</v>
      </c>
      <c r="C226" s="20"/>
      <c r="D226" s="465"/>
      <c r="E226" s="155"/>
      <c r="F226" s="705"/>
    </row>
    <row r="227" spans="1:6" ht="30">
      <c r="A227" s="1121"/>
      <c r="B227" s="19" t="s">
        <v>269</v>
      </c>
      <c r="C227" s="20"/>
      <c r="D227" s="465"/>
      <c r="E227" s="155"/>
      <c r="F227" s="705"/>
    </row>
    <row r="228" spans="1:6" ht="17">
      <c r="A228" s="1121"/>
      <c r="B228" s="22" t="s">
        <v>270</v>
      </c>
      <c r="C228" s="58" t="s">
        <v>243</v>
      </c>
      <c r="D228" s="470">
        <v>144.75</v>
      </c>
      <c r="E228" s="156"/>
      <c r="F228" s="686">
        <f>E228*D228</f>
        <v>0</v>
      </c>
    </row>
    <row r="229" spans="1:6">
      <c r="A229" s="234"/>
      <c r="B229" s="19"/>
      <c r="C229" s="20"/>
      <c r="D229" s="465"/>
      <c r="E229" s="155"/>
      <c r="F229" s="705"/>
    </row>
    <row r="230" spans="1:6" ht="28.5" customHeight="1">
      <c r="A230" s="1122" t="s">
        <v>153</v>
      </c>
      <c r="B230" s="19" t="s">
        <v>271</v>
      </c>
      <c r="C230" s="59"/>
      <c r="D230" s="469"/>
      <c r="E230" s="157"/>
      <c r="F230" s="719"/>
    </row>
    <row r="231" spans="1:6" ht="17">
      <c r="A231" s="1123"/>
      <c r="B231" s="35" t="s">
        <v>272</v>
      </c>
      <c r="C231" s="58" t="s">
        <v>243</v>
      </c>
      <c r="D231" s="470">
        <v>192</v>
      </c>
      <c r="E231" s="158"/>
      <c r="F231" s="686">
        <f>E231*D231</f>
        <v>0</v>
      </c>
    </row>
    <row r="232" spans="1:6">
      <c r="A232" s="235"/>
      <c r="B232" s="33"/>
      <c r="C232" s="59"/>
      <c r="D232" s="469"/>
      <c r="E232" s="157"/>
      <c r="F232" s="685"/>
    </row>
    <row r="233" spans="1:6" ht="30">
      <c r="A233" s="1122" t="s">
        <v>154</v>
      </c>
      <c r="B233" s="19" t="s">
        <v>478</v>
      </c>
      <c r="C233" s="59"/>
      <c r="D233" s="469"/>
      <c r="E233" s="157"/>
      <c r="F233" s="685"/>
    </row>
    <row r="234" spans="1:6" ht="17">
      <c r="A234" s="1123"/>
      <c r="B234" s="22" t="s">
        <v>273</v>
      </c>
      <c r="C234" s="21" t="s">
        <v>246</v>
      </c>
      <c r="D234" s="470">
        <v>31.5</v>
      </c>
      <c r="E234" s="158"/>
      <c r="F234" s="686">
        <f>E234*D234</f>
        <v>0</v>
      </c>
    </row>
    <row r="235" spans="1:6">
      <c r="A235" s="235"/>
      <c r="B235" s="19"/>
      <c r="C235" s="20"/>
      <c r="D235" s="469"/>
      <c r="E235" s="157"/>
      <c r="F235" s="685"/>
    </row>
    <row r="236" spans="1:6" ht="111.75" customHeight="1">
      <c r="A236" s="1122" t="s">
        <v>274</v>
      </c>
      <c r="B236" s="19" t="s">
        <v>624</v>
      </c>
      <c r="C236" s="20"/>
      <c r="D236" s="469"/>
      <c r="E236" s="157"/>
      <c r="F236" s="685"/>
    </row>
    <row r="237" spans="1:6" ht="17">
      <c r="A237" s="1124"/>
      <c r="B237" s="22" t="s">
        <v>494</v>
      </c>
      <c r="C237" s="58" t="s">
        <v>243</v>
      </c>
      <c r="D237" s="470">
        <v>24</v>
      </c>
      <c r="E237" s="158"/>
      <c r="F237" s="686">
        <f>E237*D237</f>
        <v>0</v>
      </c>
    </row>
    <row r="238" spans="1:6">
      <c r="A238" s="235"/>
      <c r="B238" s="33"/>
      <c r="C238" s="59"/>
      <c r="D238" s="469"/>
      <c r="E238" s="157"/>
      <c r="F238" s="685"/>
    </row>
    <row r="239" spans="1:6" ht="55.5" customHeight="1">
      <c r="A239" s="1122" t="s">
        <v>275</v>
      </c>
      <c r="B239" s="19" t="s">
        <v>625</v>
      </c>
      <c r="C239" s="59"/>
      <c r="D239" s="469"/>
      <c r="E239" s="157"/>
      <c r="F239" s="685"/>
    </row>
    <row r="240" spans="1:6" ht="17">
      <c r="A240" s="1123"/>
      <c r="B240" s="22" t="s">
        <v>386</v>
      </c>
      <c r="C240" s="58" t="s">
        <v>243</v>
      </c>
      <c r="D240" s="470">
        <v>192</v>
      </c>
      <c r="E240" s="158"/>
      <c r="F240" s="686">
        <f>E240*D240</f>
        <v>0</v>
      </c>
    </row>
    <row r="241" spans="1:6">
      <c r="A241" s="235"/>
      <c r="B241" s="54"/>
      <c r="C241" s="60"/>
      <c r="D241" s="471"/>
      <c r="E241" s="159"/>
      <c r="F241" s="688"/>
    </row>
    <row r="242" spans="1:6" ht="99.75" customHeight="1">
      <c r="A242" s="1122" t="s">
        <v>462</v>
      </c>
      <c r="B242" s="54" t="s">
        <v>997</v>
      </c>
      <c r="C242" s="290"/>
      <c r="D242" s="486"/>
      <c r="E242" s="291"/>
      <c r="F242" s="720"/>
    </row>
    <row r="243" spans="1:6" ht="17">
      <c r="A243" s="1123"/>
      <c r="B243" s="22" t="s">
        <v>626</v>
      </c>
      <c r="C243" s="58" t="s">
        <v>243</v>
      </c>
      <c r="D243" s="470">
        <v>492</v>
      </c>
      <c r="E243" s="158"/>
      <c r="F243" s="686">
        <f>E243*D243</f>
        <v>0</v>
      </c>
    </row>
    <row r="244" spans="1:6" ht="15">
      <c r="A244" s="292"/>
      <c r="B244" s="22" t="s">
        <v>627</v>
      </c>
      <c r="C244" s="58" t="s">
        <v>42</v>
      </c>
      <c r="D244" s="470">
        <v>492</v>
      </c>
      <c r="E244" s="158"/>
      <c r="F244" s="686">
        <f>E244*D244</f>
        <v>0</v>
      </c>
    </row>
    <row r="245" spans="1:6" ht="15" thickBot="1">
      <c r="A245" s="235"/>
      <c r="B245" s="54"/>
      <c r="C245" s="60"/>
      <c r="D245" s="471"/>
      <c r="E245" s="159"/>
      <c r="F245" s="688"/>
    </row>
    <row r="246" spans="1:6" ht="15.75" customHeight="1" thickBot="1">
      <c r="A246" s="256" t="s">
        <v>150</v>
      </c>
      <c r="B246" s="257" t="s">
        <v>375</v>
      </c>
      <c r="C246" s="258"/>
      <c r="D246" s="487"/>
      <c r="E246" s="268"/>
      <c r="F246" s="721">
        <f>SUM(F226:F245)</f>
        <v>0</v>
      </c>
    </row>
    <row r="247" spans="1:6" ht="16.5" customHeight="1" thickTop="1" thickBot="1">
      <c r="A247" s="254"/>
      <c r="B247" s="255"/>
      <c r="C247" s="488"/>
      <c r="D247" s="269"/>
      <c r="E247" s="722"/>
      <c r="F247" s="17"/>
    </row>
    <row r="248" spans="1:6" ht="16.5" customHeight="1" thickBot="1">
      <c r="A248" s="210" t="s">
        <v>276</v>
      </c>
      <c r="B248" s="18" t="s">
        <v>277</v>
      </c>
      <c r="C248" s="1104"/>
      <c r="D248" s="1105"/>
      <c r="E248" s="1105"/>
      <c r="F248" s="1105"/>
    </row>
    <row r="249" spans="1:6" ht="15" customHeight="1">
      <c r="A249" s="236"/>
      <c r="B249" s="420"/>
      <c r="C249" s="422"/>
      <c r="D249" s="489"/>
      <c r="E249" s="423"/>
      <c r="F249" s="723"/>
    </row>
    <row r="250" spans="1:6" ht="16" thickBot="1">
      <c r="A250" s="239"/>
      <c r="B250" s="421" t="s">
        <v>278</v>
      </c>
      <c r="C250" s="174"/>
      <c r="D250" s="490"/>
      <c r="E250" s="280"/>
      <c r="F250" s="724" t="s">
        <v>242</v>
      </c>
    </row>
    <row r="251" spans="1:6" ht="16.5" customHeight="1" thickBot="1">
      <c r="A251" s="237"/>
      <c r="B251" s="259" t="s">
        <v>267</v>
      </c>
      <c r="C251" s="562"/>
      <c r="D251" s="450"/>
      <c r="E251" s="276"/>
      <c r="F251" s="725"/>
    </row>
    <row r="252" spans="1:6" ht="12.75" customHeight="1">
      <c r="A252" s="237"/>
      <c r="B252" s="1125" t="s">
        <v>548</v>
      </c>
      <c r="C252" s="1126"/>
      <c r="D252" s="1127"/>
      <c r="E252" s="424"/>
      <c r="F252" s="723"/>
    </row>
    <row r="253" spans="1:6" ht="348.75" customHeight="1" thickBot="1">
      <c r="A253" s="419"/>
      <c r="B253" s="1128"/>
      <c r="C253" s="1129"/>
      <c r="D253" s="1130"/>
      <c r="E253" s="270"/>
      <c r="F253" s="726"/>
    </row>
    <row r="254" spans="1:6" ht="15" thickBot="1">
      <c r="A254" s="386"/>
      <c r="B254" s="427"/>
      <c r="C254" s="173"/>
      <c r="D254" s="491"/>
      <c r="E254" s="425"/>
      <c r="F254" s="727"/>
    </row>
    <row r="255" spans="1:6" ht="105.75" customHeight="1" thickBot="1">
      <c r="A255" s="237"/>
      <c r="B255" s="64" t="s">
        <v>970</v>
      </c>
      <c r="C255" s="426"/>
      <c r="D255" s="448"/>
      <c r="E255" s="270"/>
      <c r="F255" s="727"/>
    </row>
    <row r="256" spans="1:6" ht="195.75" customHeight="1" thickBot="1">
      <c r="A256" s="237"/>
      <c r="B256" s="64" t="s">
        <v>279</v>
      </c>
      <c r="C256" s="428"/>
      <c r="D256" s="492"/>
      <c r="E256" s="429"/>
      <c r="F256" s="728"/>
    </row>
    <row r="257" spans="1:6">
      <c r="A257" s="238"/>
      <c r="B257" s="65"/>
      <c r="C257" s="66"/>
      <c r="D257" s="493"/>
      <c r="E257" s="160"/>
      <c r="F257" s="729"/>
    </row>
    <row r="258" spans="1:6" ht="161.25" customHeight="1">
      <c r="A258" s="1100" t="s">
        <v>280</v>
      </c>
      <c r="B258" s="33" t="s">
        <v>628</v>
      </c>
      <c r="C258" s="66"/>
      <c r="D258" s="493"/>
      <c r="E258" s="160"/>
      <c r="F258" s="729"/>
    </row>
    <row r="259" spans="1:6" ht="15">
      <c r="A259" s="1101"/>
      <c r="B259" s="35" t="s">
        <v>971</v>
      </c>
      <c r="C259" s="67" t="s">
        <v>362</v>
      </c>
      <c r="D259" s="494">
        <v>453.14</v>
      </c>
      <c r="E259" s="158"/>
      <c r="F259" s="686">
        <f t="shared" ref="F259" si="3">E259*D259</f>
        <v>0</v>
      </c>
    </row>
    <row r="260" spans="1:6">
      <c r="A260" s="238"/>
      <c r="B260" s="33"/>
      <c r="C260" s="66"/>
      <c r="D260" s="493"/>
      <c r="E260" s="160"/>
      <c r="F260" s="713"/>
    </row>
    <row r="261" spans="1:6" ht="210" customHeight="1">
      <c r="A261" s="1100" t="s">
        <v>282</v>
      </c>
      <c r="B261" s="33" t="s">
        <v>973</v>
      </c>
      <c r="C261" s="161"/>
      <c r="D261" s="495"/>
      <c r="E261" s="162"/>
      <c r="F261" s="730"/>
    </row>
    <row r="262" spans="1:6" ht="15">
      <c r="A262" s="1101"/>
      <c r="B262" s="35" t="s">
        <v>629</v>
      </c>
      <c r="C262" s="67" t="s">
        <v>103</v>
      </c>
      <c r="D262" s="494">
        <v>285</v>
      </c>
      <c r="E262" s="158"/>
      <c r="F262" s="686">
        <f>E262*D262</f>
        <v>0</v>
      </c>
    </row>
    <row r="263" spans="1:6">
      <c r="A263" s="241"/>
      <c r="B263" s="36"/>
      <c r="C263" s="161"/>
      <c r="D263" s="495"/>
      <c r="E263" s="162"/>
      <c r="F263" s="730"/>
    </row>
    <row r="264" spans="1:6" ht="211.5" customHeight="1">
      <c r="A264" s="1100" t="s">
        <v>283</v>
      </c>
      <c r="B264" s="33" t="s">
        <v>630</v>
      </c>
      <c r="C264" s="161"/>
      <c r="D264" s="495"/>
      <c r="E264" s="162"/>
      <c r="F264" s="730"/>
    </row>
    <row r="265" spans="1:6" ht="15">
      <c r="A265" s="1101"/>
      <c r="B265" s="35" t="s">
        <v>631</v>
      </c>
      <c r="C265" s="67" t="s">
        <v>103</v>
      </c>
      <c r="D265" s="494">
        <v>1337.5</v>
      </c>
      <c r="E265" s="158"/>
      <c r="F265" s="686">
        <f>E265*D265</f>
        <v>0</v>
      </c>
    </row>
    <row r="266" spans="1:6">
      <c r="A266" s="240"/>
      <c r="B266" s="36"/>
      <c r="C266" s="161"/>
      <c r="D266" s="495"/>
      <c r="E266" s="162"/>
      <c r="F266" s="730"/>
    </row>
    <row r="267" spans="1:6" ht="214.5" customHeight="1">
      <c r="A267" s="1100" t="s">
        <v>479</v>
      </c>
      <c r="B267" s="33" t="s">
        <v>632</v>
      </c>
      <c r="C267" s="161"/>
      <c r="D267" s="495"/>
      <c r="E267" s="162"/>
      <c r="F267" s="730"/>
    </row>
    <row r="268" spans="1:6" ht="15">
      <c r="A268" s="1101"/>
      <c r="B268" s="35" t="s">
        <v>633</v>
      </c>
      <c r="C268" s="67" t="s">
        <v>103</v>
      </c>
      <c r="D268" s="494">
        <v>600</v>
      </c>
      <c r="E268" s="158"/>
      <c r="F268" s="686">
        <f>E268*D268</f>
        <v>0</v>
      </c>
    </row>
    <row r="269" spans="1:6">
      <c r="A269" s="241"/>
      <c r="B269" s="36"/>
      <c r="C269" s="161"/>
      <c r="D269" s="495"/>
      <c r="E269" s="162"/>
      <c r="F269" s="730"/>
    </row>
    <row r="270" spans="1:6" ht="225">
      <c r="A270" s="1115" t="s">
        <v>545</v>
      </c>
      <c r="B270" s="36" t="s">
        <v>972</v>
      </c>
      <c r="C270" s="161"/>
      <c r="D270" s="495"/>
      <c r="E270" s="162"/>
      <c r="F270" s="730"/>
    </row>
    <row r="271" spans="1:6" ht="15">
      <c r="A271" s="1116"/>
      <c r="B271" s="35" t="s">
        <v>546</v>
      </c>
      <c r="C271" s="67" t="s">
        <v>103</v>
      </c>
      <c r="D271" s="494">
        <v>750</v>
      </c>
      <c r="E271" s="158"/>
      <c r="F271" s="686">
        <f>E271*D271</f>
        <v>0</v>
      </c>
    </row>
    <row r="272" spans="1:6" ht="15" thickBot="1">
      <c r="A272" s="240"/>
      <c r="B272" s="33"/>
      <c r="C272" s="161"/>
      <c r="D272" s="495"/>
      <c r="E272" s="162"/>
      <c r="F272" s="730"/>
    </row>
    <row r="273" spans="1:6" ht="16" thickBot="1">
      <c r="A273" s="210" t="s">
        <v>276</v>
      </c>
      <c r="B273" s="18" t="s">
        <v>376</v>
      </c>
      <c r="C273" s="139"/>
      <c r="D273" s="451"/>
      <c r="E273" s="265"/>
      <c r="F273" s="694">
        <f>SUM(F258:F272)</f>
        <v>0</v>
      </c>
    </row>
    <row r="274" spans="1:6" ht="6.5" customHeight="1" thickBot="1">
      <c r="A274" s="241"/>
      <c r="B274" s="36"/>
      <c r="C274" s="60"/>
      <c r="D274" s="495"/>
      <c r="E274" s="159"/>
      <c r="F274" s="731"/>
    </row>
    <row r="275" spans="1:6" ht="16" thickBot="1">
      <c r="A275" s="210" t="s">
        <v>284</v>
      </c>
      <c r="B275" s="18" t="s">
        <v>674</v>
      </c>
      <c r="C275" s="1104"/>
      <c r="D275" s="1105"/>
      <c r="E275" s="1105"/>
      <c r="F275" s="1105"/>
    </row>
    <row r="276" spans="1:6" ht="15" thickBot="1">
      <c r="A276" s="243"/>
      <c r="B276" s="68"/>
      <c r="C276" s="430"/>
      <c r="D276" s="496"/>
      <c r="E276" s="272"/>
      <c r="F276" s="732"/>
    </row>
    <row r="277" spans="1:6" ht="381" customHeight="1" thickBot="1">
      <c r="A277" s="237"/>
      <c r="B277" s="62" t="s">
        <v>983</v>
      </c>
      <c r="C277" s="69"/>
      <c r="D277" s="497"/>
      <c r="E277" s="271"/>
      <c r="F277" s="733"/>
    </row>
    <row r="278" spans="1:6" ht="15">
      <c r="A278" s="1117" t="s">
        <v>637</v>
      </c>
      <c r="B278" s="303" t="s">
        <v>634</v>
      </c>
      <c r="C278" s="70"/>
      <c r="D278" s="471"/>
      <c r="E278" s="159"/>
      <c r="F278" s="688"/>
    </row>
    <row r="279" spans="1:6" ht="132.75" customHeight="1">
      <c r="A279" s="1118"/>
      <c r="B279" s="36" t="s">
        <v>969</v>
      </c>
      <c r="C279" s="70"/>
      <c r="D279" s="471"/>
      <c r="E279" s="159"/>
      <c r="F279" s="688"/>
    </row>
    <row r="280" spans="1:6" ht="144" customHeight="1">
      <c r="A280" s="1118"/>
      <c r="B280" s="36" t="s">
        <v>960</v>
      </c>
      <c r="C280" s="70"/>
      <c r="D280" s="471"/>
      <c r="E280" s="159"/>
      <c r="F280" s="688"/>
    </row>
    <row r="281" spans="1:6" ht="30.75" customHeight="1">
      <c r="A281" s="1118"/>
      <c r="B281" s="303" t="s">
        <v>984</v>
      </c>
      <c r="C281" s="70"/>
      <c r="D281" s="471"/>
      <c r="E281" s="159"/>
      <c r="F281" s="688"/>
    </row>
    <row r="282" spans="1:6" ht="50.25" customHeight="1">
      <c r="A282" s="1119"/>
      <c r="B282" s="35" t="s">
        <v>301</v>
      </c>
      <c r="C282" s="71" t="s">
        <v>281</v>
      </c>
      <c r="D282" s="470">
        <v>10</v>
      </c>
      <c r="E282" s="158"/>
      <c r="F282" s="686">
        <f>E282*D282</f>
        <v>0</v>
      </c>
    </row>
    <row r="283" spans="1:6" ht="15">
      <c r="A283" s="1117" t="s">
        <v>285</v>
      </c>
      <c r="B283" s="303" t="s">
        <v>635</v>
      </c>
      <c r="C283" s="70"/>
      <c r="D283" s="471"/>
      <c r="E283" s="159"/>
      <c r="F283" s="688"/>
    </row>
    <row r="284" spans="1:6" ht="135" customHeight="1">
      <c r="A284" s="1118"/>
      <c r="B284" s="36" t="s">
        <v>957</v>
      </c>
      <c r="C284" s="70"/>
      <c r="D284" s="471"/>
      <c r="E284" s="159"/>
      <c r="F284" s="688"/>
    </row>
    <row r="285" spans="1:6" ht="135">
      <c r="A285" s="1118"/>
      <c r="B285" s="36" t="s">
        <v>958</v>
      </c>
      <c r="C285" s="70"/>
      <c r="D285" s="471"/>
      <c r="E285" s="159"/>
      <c r="F285" s="688"/>
    </row>
    <row r="286" spans="1:6" ht="30.75" customHeight="1">
      <c r="A286" s="1118"/>
      <c r="B286" s="303" t="s">
        <v>639</v>
      </c>
      <c r="C286" s="70"/>
      <c r="D286" s="471"/>
      <c r="E286" s="159"/>
      <c r="F286" s="688"/>
    </row>
    <row r="287" spans="1:6" ht="50.25" customHeight="1">
      <c r="A287" s="1119"/>
      <c r="B287" s="35" t="s">
        <v>301</v>
      </c>
      <c r="C287" s="71" t="s">
        <v>281</v>
      </c>
      <c r="D287" s="470">
        <v>3</v>
      </c>
      <c r="E287" s="158"/>
      <c r="F287" s="686">
        <f>E287*D287</f>
        <v>0</v>
      </c>
    </row>
    <row r="288" spans="1:6" ht="15">
      <c r="A288" s="1117" t="s">
        <v>287</v>
      </c>
      <c r="B288" s="303" t="s">
        <v>636</v>
      </c>
      <c r="C288" s="70"/>
      <c r="D288" s="471"/>
      <c r="E288" s="159"/>
      <c r="F288" s="688"/>
    </row>
    <row r="289" spans="1:6" ht="135" customHeight="1">
      <c r="A289" s="1118"/>
      <c r="B289" s="36" t="s">
        <v>959</v>
      </c>
      <c r="C289" s="70"/>
      <c r="D289" s="471"/>
      <c r="E289" s="159"/>
      <c r="F289" s="688"/>
    </row>
    <row r="290" spans="1:6" ht="135">
      <c r="A290" s="1118"/>
      <c r="B290" s="36" t="s">
        <v>960</v>
      </c>
      <c r="C290" s="70"/>
      <c r="D290" s="471"/>
      <c r="E290" s="159"/>
      <c r="F290" s="688"/>
    </row>
    <row r="291" spans="1:6" ht="30.75" customHeight="1">
      <c r="A291" s="1118"/>
      <c r="B291" s="303" t="s">
        <v>638</v>
      </c>
      <c r="C291" s="70"/>
      <c r="D291" s="471"/>
      <c r="E291" s="159"/>
      <c r="F291" s="688"/>
    </row>
    <row r="292" spans="1:6" ht="50.25" customHeight="1">
      <c r="A292" s="1119"/>
      <c r="B292" s="35" t="s">
        <v>301</v>
      </c>
      <c r="C292" s="71" t="s">
        <v>281</v>
      </c>
      <c r="D292" s="470">
        <v>3</v>
      </c>
      <c r="E292" s="158"/>
      <c r="F292" s="686">
        <f>E292*D292</f>
        <v>0</v>
      </c>
    </row>
    <row r="293" spans="1:6" ht="15">
      <c r="A293" s="1117" t="s">
        <v>288</v>
      </c>
      <c r="B293" s="303" t="s">
        <v>641</v>
      </c>
      <c r="C293" s="70"/>
      <c r="D293" s="471"/>
      <c r="E293" s="159"/>
      <c r="F293" s="688"/>
    </row>
    <row r="294" spans="1:6" ht="132" customHeight="1">
      <c r="A294" s="1118"/>
      <c r="B294" s="306" t="s">
        <v>956</v>
      </c>
      <c r="C294" s="70"/>
      <c r="D294" s="471"/>
      <c r="E294" s="159"/>
      <c r="F294" s="688"/>
    </row>
    <row r="295" spans="1:6" ht="81" customHeight="1">
      <c r="A295" s="1118"/>
      <c r="B295" s="36" t="s">
        <v>640</v>
      </c>
      <c r="C295" s="70"/>
      <c r="D295" s="471"/>
      <c r="E295" s="159"/>
      <c r="F295" s="688"/>
    </row>
    <row r="296" spans="1:6" ht="24.75" customHeight="1">
      <c r="A296" s="1118"/>
      <c r="B296" s="303" t="s">
        <v>642</v>
      </c>
      <c r="C296" s="70"/>
      <c r="D296" s="471"/>
      <c r="E296" s="159"/>
      <c r="F296" s="688"/>
    </row>
    <row r="297" spans="1:6" ht="45">
      <c r="A297" s="1119"/>
      <c r="B297" s="35" t="s">
        <v>301</v>
      </c>
      <c r="C297" s="71" t="s">
        <v>281</v>
      </c>
      <c r="D297" s="470">
        <v>1</v>
      </c>
      <c r="E297" s="158"/>
      <c r="F297" s="686">
        <f>E297*D297</f>
        <v>0</v>
      </c>
    </row>
    <row r="298" spans="1:6" ht="15">
      <c r="A298" s="1117" t="s">
        <v>289</v>
      </c>
      <c r="B298" s="303" t="s">
        <v>641</v>
      </c>
      <c r="C298" s="70"/>
      <c r="D298" s="471"/>
      <c r="E298" s="159"/>
      <c r="F298" s="688"/>
    </row>
    <row r="299" spans="1:6" ht="134.25" customHeight="1">
      <c r="A299" s="1118"/>
      <c r="B299" s="306" t="s">
        <v>961</v>
      </c>
      <c r="C299" s="70"/>
      <c r="D299" s="471"/>
      <c r="E299" s="159"/>
      <c r="F299" s="688"/>
    </row>
    <row r="300" spans="1:6" ht="81" customHeight="1">
      <c r="A300" s="1118"/>
      <c r="B300" s="36" t="s">
        <v>640</v>
      </c>
      <c r="C300" s="70"/>
      <c r="D300" s="471"/>
      <c r="E300" s="159"/>
      <c r="F300" s="688"/>
    </row>
    <row r="301" spans="1:6" ht="24.75" customHeight="1">
      <c r="A301" s="1118"/>
      <c r="B301" s="303" t="s">
        <v>643</v>
      </c>
      <c r="C301" s="70"/>
      <c r="D301" s="471"/>
      <c r="E301" s="159"/>
      <c r="F301" s="688"/>
    </row>
    <row r="302" spans="1:6" ht="45">
      <c r="A302" s="1119"/>
      <c r="B302" s="35" t="s">
        <v>301</v>
      </c>
      <c r="C302" s="71" t="s">
        <v>281</v>
      </c>
      <c r="D302" s="470">
        <v>1</v>
      </c>
      <c r="E302" s="158"/>
      <c r="F302" s="686">
        <f>E302*D302</f>
        <v>0</v>
      </c>
    </row>
    <row r="303" spans="1:6" ht="15">
      <c r="A303" s="1117" t="s">
        <v>290</v>
      </c>
      <c r="B303" s="303" t="s">
        <v>641</v>
      </c>
      <c r="C303" s="70"/>
      <c r="D303" s="471"/>
      <c r="E303" s="159"/>
      <c r="F303" s="688"/>
    </row>
    <row r="304" spans="1:6" ht="135.75" customHeight="1">
      <c r="A304" s="1118"/>
      <c r="B304" s="306" t="s">
        <v>962</v>
      </c>
      <c r="C304" s="70"/>
      <c r="D304" s="471"/>
      <c r="E304" s="159"/>
      <c r="F304" s="688"/>
    </row>
    <row r="305" spans="1:6" ht="81" customHeight="1">
      <c r="A305" s="1118"/>
      <c r="B305" s="36" t="s">
        <v>640</v>
      </c>
      <c r="C305" s="70"/>
      <c r="D305" s="471"/>
      <c r="E305" s="159"/>
      <c r="F305" s="688"/>
    </row>
    <row r="306" spans="1:6" ht="27.75" customHeight="1">
      <c r="A306" s="1118"/>
      <c r="B306" s="303" t="s">
        <v>644</v>
      </c>
      <c r="C306" s="70"/>
      <c r="D306" s="471"/>
      <c r="E306" s="159"/>
      <c r="F306" s="688"/>
    </row>
    <row r="307" spans="1:6" ht="45">
      <c r="A307" s="1119"/>
      <c r="B307" s="35" t="s">
        <v>301</v>
      </c>
      <c r="C307" s="71" t="s">
        <v>281</v>
      </c>
      <c r="D307" s="470">
        <v>1</v>
      </c>
      <c r="E307" s="158"/>
      <c r="F307" s="686">
        <f>E307*D307</f>
        <v>0</v>
      </c>
    </row>
    <row r="308" spans="1:6" ht="15">
      <c r="A308" s="1117" t="s">
        <v>291</v>
      </c>
      <c r="B308" s="303" t="s">
        <v>641</v>
      </c>
      <c r="C308" s="70"/>
      <c r="D308" s="471"/>
      <c r="E308" s="159"/>
      <c r="F308" s="688"/>
    </row>
    <row r="309" spans="1:6" ht="133.5" customHeight="1">
      <c r="A309" s="1118"/>
      <c r="B309" s="306" t="s">
        <v>963</v>
      </c>
      <c r="C309" s="70"/>
      <c r="D309" s="471"/>
      <c r="E309" s="159"/>
      <c r="F309" s="688"/>
    </row>
    <row r="310" spans="1:6" ht="81" customHeight="1">
      <c r="A310" s="1118"/>
      <c r="B310" s="36" t="s">
        <v>640</v>
      </c>
      <c r="C310" s="70"/>
      <c r="D310" s="471"/>
      <c r="E310" s="159"/>
      <c r="F310" s="688"/>
    </row>
    <row r="311" spans="1:6" ht="24.75" customHeight="1">
      <c r="A311" s="1118"/>
      <c r="B311" s="303" t="s">
        <v>645</v>
      </c>
      <c r="C311" s="70"/>
      <c r="D311" s="471"/>
      <c r="E311" s="159"/>
      <c r="F311" s="688"/>
    </row>
    <row r="312" spans="1:6" ht="45">
      <c r="A312" s="1119"/>
      <c r="B312" s="35" t="s">
        <v>301</v>
      </c>
      <c r="C312" s="71" t="s">
        <v>281</v>
      </c>
      <c r="D312" s="470">
        <v>1</v>
      </c>
      <c r="E312" s="158"/>
      <c r="F312" s="686">
        <f>E312*D312</f>
        <v>0</v>
      </c>
    </row>
    <row r="313" spans="1:6" ht="15">
      <c r="A313" s="1117" t="s">
        <v>292</v>
      </c>
      <c r="B313" s="303" t="s">
        <v>655</v>
      </c>
      <c r="C313" s="70"/>
      <c r="D313" s="471"/>
      <c r="E313" s="159"/>
      <c r="F313" s="688"/>
    </row>
    <row r="314" spans="1:6" ht="145.5" customHeight="1">
      <c r="A314" s="1118"/>
      <c r="B314" s="306" t="s">
        <v>964</v>
      </c>
      <c r="C314" s="70"/>
      <c r="D314" s="471"/>
      <c r="E314" s="159"/>
      <c r="F314" s="688"/>
    </row>
    <row r="315" spans="1:6" ht="81" customHeight="1">
      <c r="A315" s="1118"/>
      <c r="B315" s="36" t="s">
        <v>640</v>
      </c>
      <c r="C315" s="70"/>
      <c r="D315" s="471"/>
      <c r="E315" s="159"/>
      <c r="F315" s="688"/>
    </row>
    <row r="316" spans="1:6" ht="24.75" customHeight="1">
      <c r="A316" s="1118"/>
      <c r="B316" s="303" t="s">
        <v>646</v>
      </c>
      <c r="C316" s="70"/>
      <c r="D316" s="471"/>
      <c r="E316" s="159"/>
      <c r="F316" s="688"/>
    </row>
    <row r="317" spans="1:6" ht="45">
      <c r="A317" s="1119"/>
      <c r="B317" s="35" t="s">
        <v>301</v>
      </c>
      <c r="C317" s="71" t="s">
        <v>281</v>
      </c>
      <c r="D317" s="470">
        <v>1</v>
      </c>
      <c r="E317" s="158"/>
      <c r="F317" s="686">
        <f>E317*D317</f>
        <v>0</v>
      </c>
    </row>
    <row r="318" spans="1:6" ht="15">
      <c r="A318" s="1117" t="s">
        <v>293</v>
      </c>
      <c r="B318" s="303" t="s">
        <v>641</v>
      </c>
      <c r="C318" s="70"/>
      <c r="D318" s="471"/>
      <c r="E318" s="159"/>
      <c r="F318" s="688"/>
    </row>
    <row r="319" spans="1:6" ht="130.5" customHeight="1">
      <c r="A319" s="1118"/>
      <c r="B319" s="306" t="s">
        <v>965</v>
      </c>
      <c r="C319" s="70"/>
      <c r="D319" s="471"/>
      <c r="E319" s="159"/>
      <c r="F319" s="688"/>
    </row>
    <row r="320" spans="1:6" ht="81" customHeight="1">
      <c r="A320" s="1118"/>
      <c r="B320" s="36" t="s">
        <v>640</v>
      </c>
      <c r="C320" s="70"/>
      <c r="D320" s="471"/>
      <c r="E320" s="159"/>
      <c r="F320" s="688"/>
    </row>
    <row r="321" spans="1:6" ht="24.75" customHeight="1">
      <c r="A321" s="1118"/>
      <c r="B321" s="303" t="s">
        <v>647</v>
      </c>
      <c r="C321" s="70"/>
      <c r="D321" s="471"/>
      <c r="E321" s="159"/>
      <c r="F321" s="688"/>
    </row>
    <row r="322" spans="1:6" ht="45">
      <c r="A322" s="1119"/>
      <c r="B322" s="35" t="s">
        <v>301</v>
      </c>
      <c r="C322" s="71" t="s">
        <v>281</v>
      </c>
      <c r="D322" s="470">
        <v>1</v>
      </c>
      <c r="E322" s="158"/>
      <c r="F322" s="686">
        <f>E322*D322</f>
        <v>0</v>
      </c>
    </row>
    <row r="323" spans="1:6" ht="15">
      <c r="A323" s="1117" t="s">
        <v>294</v>
      </c>
      <c r="B323" s="303" t="s">
        <v>641</v>
      </c>
      <c r="C323" s="70"/>
      <c r="D323" s="471"/>
      <c r="E323" s="159"/>
      <c r="F323" s="688"/>
    </row>
    <row r="324" spans="1:6" ht="141" customHeight="1">
      <c r="A324" s="1118"/>
      <c r="B324" s="306" t="s">
        <v>966</v>
      </c>
      <c r="C324" s="70"/>
      <c r="D324" s="471"/>
      <c r="E324" s="159"/>
      <c r="F324" s="688"/>
    </row>
    <row r="325" spans="1:6" ht="81" customHeight="1">
      <c r="A325" s="1118"/>
      <c r="B325" s="36" t="s">
        <v>640</v>
      </c>
      <c r="C325" s="70"/>
      <c r="D325" s="471"/>
      <c r="E325" s="159"/>
      <c r="F325" s="688"/>
    </row>
    <row r="326" spans="1:6" ht="28.5" customHeight="1">
      <c r="A326" s="1118"/>
      <c r="B326" s="303" t="s">
        <v>648</v>
      </c>
      <c r="C326" s="70"/>
      <c r="D326" s="471"/>
      <c r="E326" s="159"/>
      <c r="F326" s="688"/>
    </row>
    <row r="327" spans="1:6" ht="45">
      <c r="A327" s="1119"/>
      <c r="B327" s="35" t="s">
        <v>301</v>
      </c>
      <c r="C327" s="71" t="s">
        <v>281</v>
      </c>
      <c r="D327" s="470">
        <v>1</v>
      </c>
      <c r="E327" s="158"/>
      <c r="F327" s="686">
        <f>E327*D327</f>
        <v>0</v>
      </c>
    </row>
    <row r="328" spans="1:6" ht="15">
      <c r="A328" s="305"/>
      <c r="B328" s="303" t="s">
        <v>641</v>
      </c>
      <c r="C328" s="70"/>
      <c r="D328" s="471"/>
      <c r="E328" s="159"/>
      <c r="F328" s="688"/>
    </row>
    <row r="329" spans="1:6" ht="131.25" customHeight="1">
      <c r="A329" s="305" t="s">
        <v>295</v>
      </c>
      <c r="B329" s="36" t="s">
        <v>967</v>
      </c>
      <c r="C329" s="70"/>
      <c r="D329" s="471"/>
      <c r="E329" s="159"/>
      <c r="F329" s="688"/>
    </row>
    <row r="330" spans="1:6" ht="81" customHeight="1">
      <c r="A330" s="305"/>
      <c r="B330" s="36" t="s">
        <v>640</v>
      </c>
      <c r="C330" s="70"/>
      <c r="D330" s="471" t="s">
        <v>242</v>
      </c>
      <c r="E330" s="159"/>
      <c r="F330" s="688"/>
    </row>
    <row r="331" spans="1:6" ht="27" customHeight="1">
      <c r="A331" s="305"/>
      <c r="B331" s="303" t="s">
        <v>649</v>
      </c>
      <c r="C331" s="70"/>
      <c r="D331" s="471"/>
      <c r="E331" s="159"/>
      <c r="F331" s="688"/>
    </row>
    <row r="332" spans="1:6" ht="45">
      <c r="A332" s="304"/>
      <c r="B332" s="35" t="s">
        <v>301</v>
      </c>
      <c r="C332" s="71" t="s">
        <v>281</v>
      </c>
      <c r="D332" s="470">
        <v>1</v>
      </c>
      <c r="E332" s="158"/>
      <c r="F332" s="686">
        <f>E332*D332</f>
        <v>0</v>
      </c>
    </row>
    <row r="333" spans="1:6" ht="15.75" customHeight="1">
      <c r="A333" s="305"/>
      <c r="B333" s="303" t="s">
        <v>641</v>
      </c>
      <c r="C333" s="70"/>
      <c r="D333" s="471"/>
      <c r="E333" s="159"/>
      <c r="F333" s="688"/>
    </row>
    <row r="334" spans="1:6" ht="131.25" customHeight="1">
      <c r="A334" s="1118" t="s">
        <v>296</v>
      </c>
      <c r="B334" s="36" t="s">
        <v>968</v>
      </c>
      <c r="C334" s="70"/>
      <c r="D334" s="471"/>
      <c r="E334" s="159"/>
      <c r="F334" s="688"/>
    </row>
    <row r="335" spans="1:6" ht="81" customHeight="1">
      <c r="A335" s="1118"/>
      <c r="B335" s="36" t="s">
        <v>640</v>
      </c>
      <c r="C335" s="70"/>
      <c r="D335" s="471"/>
      <c r="E335" s="159"/>
      <c r="F335" s="688"/>
    </row>
    <row r="336" spans="1:6" ht="23.25" customHeight="1">
      <c r="A336" s="1119"/>
      <c r="B336" s="303" t="s">
        <v>650</v>
      </c>
      <c r="C336" s="70"/>
      <c r="D336" s="471"/>
      <c r="E336" s="159"/>
      <c r="F336" s="688"/>
    </row>
    <row r="337" spans="1:6" ht="45">
      <c r="A337" s="304"/>
      <c r="B337" s="35" t="s">
        <v>301</v>
      </c>
      <c r="C337" s="71" t="s">
        <v>281</v>
      </c>
      <c r="D337" s="470">
        <v>1</v>
      </c>
      <c r="E337" s="158"/>
      <c r="F337" s="686">
        <f>E337*D337</f>
        <v>0</v>
      </c>
    </row>
    <row r="338" spans="1:6">
      <c r="A338" s="237"/>
      <c r="B338" s="63"/>
      <c r="C338" s="431"/>
      <c r="D338" s="472"/>
      <c r="E338" s="382"/>
      <c r="F338" s="734"/>
    </row>
    <row r="339" spans="1:6" ht="231" customHeight="1">
      <c r="A339" s="1100" t="s">
        <v>297</v>
      </c>
      <c r="B339" s="164" t="s">
        <v>652</v>
      </c>
      <c r="C339" s="70"/>
      <c r="D339" s="471"/>
      <c r="E339" s="159"/>
      <c r="F339" s="731"/>
    </row>
    <row r="340" spans="1:6" ht="117.75" customHeight="1">
      <c r="A340" s="1101"/>
      <c r="B340" s="36" t="s">
        <v>495</v>
      </c>
      <c r="C340" s="70"/>
      <c r="D340" s="471"/>
      <c r="E340" s="159"/>
      <c r="F340" s="731"/>
    </row>
    <row r="341" spans="1:6" ht="27.75" customHeight="1">
      <c r="A341" s="1101"/>
      <c r="B341" s="36" t="s">
        <v>651</v>
      </c>
      <c r="C341" s="70"/>
      <c r="D341" s="471"/>
      <c r="E341" s="159"/>
      <c r="F341" s="731"/>
    </row>
    <row r="342" spans="1:6" ht="45">
      <c r="A342" s="1106"/>
      <c r="B342" s="35" t="s">
        <v>286</v>
      </c>
      <c r="C342" s="71" t="s">
        <v>281</v>
      </c>
      <c r="D342" s="470">
        <v>2</v>
      </c>
      <c r="E342" s="158"/>
      <c r="F342" s="686">
        <f>E342*D342</f>
        <v>0</v>
      </c>
    </row>
    <row r="343" spans="1:6">
      <c r="A343" s="240"/>
      <c r="B343" s="36"/>
      <c r="C343" s="70"/>
      <c r="D343" s="471"/>
      <c r="E343" s="159"/>
      <c r="F343" s="688"/>
    </row>
    <row r="344" spans="1:6" ht="219.75" customHeight="1">
      <c r="A344" s="1100" t="s">
        <v>298</v>
      </c>
      <c r="B344" s="164" t="s">
        <v>653</v>
      </c>
      <c r="C344" s="70"/>
      <c r="D344" s="471"/>
      <c r="E344" s="159"/>
      <c r="F344" s="731"/>
    </row>
    <row r="345" spans="1:6" ht="117.75" customHeight="1">
      <c r="A345" s="1101"/>
      <c r="B345" s="36" t="s">
        <v>495</v>
      </c>
      <c r="C345" s="70"/>
      <c r="D345" s="471"/>
      <c r="E345" s="159"/>
      <c r="F345" s="731"/>
    </row>
    <row r="346" spans="1:6" ht="27.75" customHeight="1">
      <c r="A346" s="1101"/>
      <c r="B346" s="36" t="s">
        <v>654</v>
      </c>
      <c r="C346" s="70"/>
      <c r="D346" s="471"/>
      <c r="E346" s="159"/>
      <c r="F346" s="731"/>
    </row>
    <row r="347" spans="1:6" ht="45">
      <c r="A347" s="1106"/>
      <c r="B347" s="35" t="s">
        <v>286</v>
      </c>
      <c r="C347" s="71" t="s">
        <v>281</v>
      </c>
      <c r="D347" s="470">
        <v>2</v>
      </c>
      <c r="E347" s="158"/>
      <c r="F347" s="686">
        <f>E347*D347</f>
        <v>0</v>
      </c>
    </row>
    <row r="348" spans="1:6">
      <c r="A348" s="240"/>
      <c r="B348" s="73"/>
      <c r="C348" s="72"/>
      <c r="D348" s="498"/>
      <c r="E348" s="162"/>
      <c r="F348" s="735"/>
    </row>
    <row r="349" spans="1:6" ht="156" customHeight="1">
      <c r="A349" s="1100" t="s">
        <v>299</v>
      </c>
      <c r="B349" s="191" t="s">
        <v>995</v>
      </c>
      <c r="C349" s="72"/>
      <c r="D349" s="498"/>
      <c r="E349" s="162"/>
      <c r="F349" s="735"/>
    </row>
    <row r="350" spans="1:6" ht="27" customHeight="1">
      <c r="A350" s="1101"/>
      <c r="B350" s="33" t="s">
        <v>996</v>
      </c>
      <c r="C350" s="72"/>
      <c r="D350" s="498"/>
      <c r="E350" s="162"/>
      <c r="F350" s="735"/>
    </row>
    <row r="351" spans="1:6" ht="30">
      <c r="A351" s="1106"/>
      <c r="B351" s="35" t="s">
        <v>304</v>
      </c>
      <c r="C351" s="71" t="s">
        <v>281</v>
      </c>
      <c r="D351" s="470">
        <v>1</v>
      </c>
      <c r="E351" s="163"/>
      <c r="F351" s="686">
        <f>E351*D351</f>
        <v>0</v>
      </c>
    </row>
    <row r="352" spans="1:6">
      <c r="A352" s="242"/>
      <c r="B352" s="75"/>
      <c r="C352" s="72"/>
      <c r="D352" s="498"/>
      <c r="E352" s="162"/>
      <c r="F352" s="730"/>
    </row>
    <row r="353" spans="1:6" ht="172.5" customHeight="1">
      <c r="A353" s="1100" t="s">
        <v>300</v>
      </c>
      <c r="B353" s="191" t="s">
        <v>907</v>
      </c>
      <c r="C353" s="72"/>
      <c r="D353" s="498"/>
      <c r="E353" s="162"/>
      <c r="F353" s="730"/>
    </row>
    <row r="354" spans="1:6" ht="53.25" customHeight="1">
      <c r="A354" s="1101"/>
      <c r="B354" s="33" t="s">
        <v>985</v>
      </c>
      <c r="C354" s="72"/>
      <c r="D354" s="498"/>
      <c r="E354" s="162"/>
      <c r="F354" s="730"/>
    </row>
    <row r="355" spans="1:6" ht="30">
      <c r="A355" s="1106"/>
      <c r="B355" s="35" t="s">
        <v>304</v>
      </c>
      <c r="C355" s="71" t="s">
        <v>281</v>
      </c>
      <c r="D355" s="470">
        <v>1</v>
      </c>
      <c r="E355" s="163"/>
      <c r="F355" s="686">
        <f>E355*D355</f>
        <v>0</v>
      </c>
    </row>
    <row r="356" spans="1:6">
      <c r="A356" s="242"/>
      <c r="B356" s="75"/>
      <c r="C356" s="72"/>
      <c r="D356" s="498"/>
      <c r="E356" s="162"/>
      <c r="F356" s="730"/>
    </row>
    <row r="357" spans="1:6" ht="184.5" customHeight="1">
      <c r="A357" s="1100" t="s">
        <v>302</v>
      </c>
      <c r="B357" s="191" t="s">
        <v>993</v>
      </c>
      <c r="C357" s="72"/>
      <c r="D357" s="498"/>
      <c r="E357" s="162"/>
      <c r="F357" s="730"/>
    </row>
    <row r="358" spans="1:6" ht="39" customHeight="1">
      <c r="A358" s="1101"/>
      <c r="B358" s="33" t="s">
        <v>994</v>
      </c>
      <c r="C358" s="72"/>
      <c r="D358" s="498"/>
      <c r="E358" s="162"/>
      <c r="F358" s="730"/>
    </row>
    <row r="359" spans="1:6" ht="30">
      <c r="A359" s="1106"/>
      <c r="B359" s="35" t="s">
        <v>304</v>
      </c>
      <c r="C359" s="71" t="s">
        <v>281</v>
      </c>
      <c r="D359" s="470">
        <v>2</v>
      </c>
      <c r="E359" s="163"/>
      <c r="F359" s="686">
        <f>E359*D359</f>
        <v>0</v>
      </c>
    </row>
    <row r="360" spans="1:6">
      <c r="A360" s="242"/>
      <c r="B360" s="75"/>
      <c r="C360" s="72"/>
      <c r="D360" s="498"/>
      <c r="E360" s="162"/>
      <c r="F360" s="730"/>
    </row>
    <row r="361" spans="1:6" ht="177" customHeight="1">
      <c r="A361" s="1100" t="s">
        <v>303</v>
      </c>
      <c r="B361" s="191" t="s">
        <v>992</v>
      </c>
      <c r="C361" s="72"/>
      <c r="D361" s="498"/>
      <c r="E361" s="162"/>
      <c r="F361" s="730"/>
    </row>
    <row r="362" spans="1:6" ht="28.5" customHeight="1">
      <c r="A362" s="1101"/>
      <c r="B362" s="33" t="s">
        <v>908</v>
      </c>
      <c r="C362" s="72"/>
      <c r="D362" s="498"/>
      <c r="E362" s="162"/>
      <c r="F362" s="730"/>
    </row>
    <row r="363" spans="1:6" ht="30">
      <c r="A363" s="1106"/>
      <c r="B363" s="35" t="s">
        <v>304</v>
      </c>
      <c r="C363" s="71" t="s">
        <v>281</v>
      </c>
      <c r="D363" s="470">
        <v>1</v>
      </c>
      <c r="E363" s="163"/>
      <c r="F363" s="686">
        <f>E363*D363</f>
        <v>0</v>
      </c>
    </row>
    <row r="364" spans="1:6">
      <c r="A364" s="242"/>
      <c r="B364" s="75"/>
      <c r="C364" s="72"/>
      <c r="D364" s="498"/>
      <c r="E364" s="162"/>
      <c r="F364" s="730"/>
    </row>
    <row r="365" spans="1:6" ht="194.25" customHeight="1">
      <c r="A365" s="1100" t="s">
        <v>305</v>
      </c>
      <c r="B365" s="75" t="s">
        <v>658</v>
      </c>
      <c r="C365" s="72"/>
      <c r="D365" s="498"/>
      <c r="E365" s="162"/>
      <c r="F365" s="730"/>
    </row>
    <row r="366" spans="1:6" ht="43.5" customHeight="1">
      <c r="A366" s="1101"/>
      <c r="B366" s="36" t="s">
        <v>656</v>
      </c>
      <c r="C366" s="72"/>
      <c r="D366" s="498"/>
      <c r="E366" s="162"/>
      <c r="F366" s="730"/>
    </row>
    <row r="367" spans="1:6" ht="44.25" customHeight="1">
      <c r="A367" s="1106"/>
      <c r="B367" s="35" t="s">
        <v>909</v>
      </c>
      <c r="C367" s="71" t="s">
        <v>281</v>
      </c>
      <c r="D367" s="470">
        <v>2</v>
      </c>
      <c r="E367" s="163"/>
      <c r="F367" s="686">
        <f>E367*D367</f>
        <v>0</v>
      </c>
    </row>
    <row r="368" spans="1:6">
      <c r="A368" s="239"/>
      <c r="B368" s="75"/>
      <c r="C368" s="72"/>
      <c r="D368" s="498"/>
      <c r="E368" s="162"/>
      <c r="F368" s="730"/>
    </row>
    <row r="369" spans="1:6" ht="169.5" customHeight="1">
      <c r="A369" s="1100" t="s">
        <v>367</v>
      </c>
      <c r="B369" s="75" t="s">
        <v>659</v>
      </c>
      <c r="C369" s="72"/>
      <c r="D369" s="498"/>
      <c r="E369" s="162"/>
      <c r="F369" s="730"/>
    </row>
    <row r="370" spans="1:6" ht="43.5" customHeight="1">
      <c r="A370" s="1101"/>
      <c r="B370" s="36" t="s">
        <v>657</v>
      </c>
      <c r="C370" s="72"/>
      <c r="D370" s="498"/>
      <c r="E370" s="162"/>
      <c r="F370" s="730"/>
    </row>
    <row r="371" spans="1:6" ht="44.25" customHeight="1">
      <c r="A371" s="1106"/>
      <c r="B371" s="35" t="s">
        <v>910</v>
      </c>
      <c r="C371" s="71" t="s">
        <v>281</v>
      </c>
      <c r="D371" s="470">
        <v>1</v>
      </c>
      <c r="E371" s="163"/>
      <c r="F371" s="686">
        <f>E371*D371</f>
        <v>0</v>
      </c>
    </row>
    <row r="372" spans="1:6" s="53" customFormat="1" ht="12" customHeight="1">
      <c r="A372" s="240"/>
      <c r="B372" s="75"/>
      <c r="C372" s="72"/>
      <c r="D372" s="498"/>
      <c r="E372" s="162"/>
      <c r="F372" s="730"/>
    </row>
    <row r="373" spans="1:6" ht="168" customHeight="1">
      <c r="A373" s="239" t="s">
        <v>368</v>
      </c>
      <c r="B373" s="75" t="s">
        <v>660</v>
      </c>
      <c r="C373" s="72"/>
      <c r="D373" s="498"/>
      <c r="E373" s="162"/>
      <c r="F373" s="730"/>
    </row>
    <row r="374" spans="1:6" ht="43.5" customHeight="1">
      <c r="A374" s="240"/>
      <c r="B374" s="36" t="s">
        <v>661</v>
      </c>
      <c r="C374" s="72"/>
      <c r="D374" s="498"/>
      <c r="E374" s="162"/>
      <c r="F374" s="730"/>
    </row>
    <row r="375" spans="1:6" ht="37.5" customHeight="1">
      <c r="A375" s="380"/>
      <c r="B375" s="35" t="s">
        <v>910</v>
      </c>
      <c r="C375" s="71" t="s">
        <v>281</v>
      </c>
      <c r="D375" s="470">
        <v>1</v>
      </c>
      <c r="E375" s="163"/>
      <c r="F375" s="686">
        <f>E375*D375</f>
        <v>0</v>
      </c>
    </row>
    <row r="376" spans="1:6">
      <c r="A376" s="380"/>
      <c r="B376" s="75"/>
      <c r="C376" s="72"/>
      <c r="D376" s="498"/>
      <c r="E376" s="162"/>
      <c r="F376" s="730"/>
    </row>
    <row r="377" spans="1:6" ht="56.25" customHeight="1">
      <c r="A377" s="242"/>
      <c r="B377" s="102" t="s">
        <v>662</v>
      </c>
      <c r="C377" s="72"/>
      <c r="D377" s="498"/>
      <c r="E377" s="162"/>
      <c r="F377" s="730"/>
    </row>
    <row r="378" spans="1:6">
      <c r="A378" s="240"/>
      <c r="B378" s="103"/>
      <c r="C378" s="72"/>
      <c r="D378" s="498"/>
      <c r="E378" s="162"/>
      <c r="F378" s="730"/>
    </row>
    <row r="379" spans="1:6" ht="78.75" customHeight="1">
      <c r="A379" s="293" t="s">
        <v>369</v>
      </c>
      <c r="B379" s="260" t="s">
        <v>889</v>
      </c>
      <c r="C379" s="71" t="s">
        <v>281</v>
      </c>
      <c r="D379" s="800">
        <v>1</v>
      </c>
      <c r="E379" s="163"/>
      <c r="F379" s="686">
        <f>E379*D379</f>
        <v>0</v>
      </c>
    </row>
    <row r="380" spans="1:6" ht="12" customHeight="1">
      <c r="A380" s="241"/>
      <c r="B380" s="103"/>
      <c r="C380" s="72"/>
      <c r="D380" s="498"/>
      <c r="E380" s="162"/>
      <c r="F380" s="730"/>
    </row>
    <row r="381" spans="1:6" ht="60.75" customHeight="1">
      <c r="A381" s="293" t="s">
        <v>370</v>
      </c>
      <c r="B381" s="261" t="s">
        <v>500</v>
      </c>
      <c r="C381" s="71" t="s">
        <v>281</v>
      </c>
      <c r="D381" s="800">
        <v>1</v>
      </c>
      <c r="E381" s="163"/>
      <c r="F381" s="686">
        <f>E381*D381</f>
        <v>0</v>
      </c>
    </row>
    <row r="382" spans="1:6">
      <c r="A382" s="241"/>
      <c r="B382" s="77"/>
      <c r="C382" s="72"/>
      <c r="D382" s="498"/>
      <c r="E382" s="162"/>
      <c r="F382" s="730"/>
    </row>
    <row r="383" spans="1:6" ht="15">
      <c r="A383" s="240" t="s">
        <v>385</v>
      </c>
      <c r="B383" s="262" t="s">
        <v>365</v>
      </c>
      <c r="C383" s="71" t="s">
        <v>281</v>
      </c>
      <c r="D383" s="470">
        <v>1</v>
      </c>
      <c r="E383" s="163"/>
      <c r="F383" s="686">
        <f>E383*D383</f>
        <v>0</v>
      </c>
    </row>
    <row r="384" spans="1:6">
      <c r="A384" s="241"/>
      <c r="B384" s="77"/>
      <c r="C384" s="72"/>
      <c r="D384" s="498"/>
      <c r="E384" s="162"/>
      <c r="F384" s="730"/>
    </row>
    <row r="385" spans="1:6" ht="15">
      <c r="A385" s="241" t="s">
        <v>389</v>
      </c>
      <c r="B385" s="262" t="s">
        <v>366</v>
      </c>
      <c r="C385" s="71" t="s">
        <v>281</v>
      </c>
      <c r="D385" s="470">
        <v>1</v>
      </c>
      <c r="E385" s="163"/>
      <c r="F385" s="686">
        <f>E385*D385</f>
        <v>0</v>
      </c>
    </row>
    <row r="386" spans="1:6" ht="15" thickBot="1">
      <c r="A386" s="240"/>
      <c r="B386" s="104"/>
      <c r="C386" s="72"/>
      <c r="D386" s="498"/>
      <c r="E386" s="162"/>
      <c r="F386" s="730"/>
    </row>
    <row r="387" spans="1:6" ht="16" thickBot="1">
      <c r="A387" s="210" t="s">
        <v>284</v>
      </c>
      <c r="B387" s="18" t="s">
        <v>377</v>
      </c>
      <c r="C387" s="139"/>
      <c r="D387" s="451"/>
      <c r="E387" s="265"/>
      <c r="F387" s="694">
        <f>SUM(F186:F386)</f>
        <v>0</v>
      </c>
    </row>
    <row r="388" spans="1:6" ht="7.25" customHeight="1" thickBot="1">
      <c r="A388" s="1102"/>
      <c r="B388" s="1103"/>
      <c r="C388" s="1103"/>
      <c r="D388" s="1103"/>
      <c r="E388" s="1103"/>
      <c r="F388" s="1103"/>
    </row>
    <row r="389" spans="1:6" ht="16" thickBot="1">
      <c r="A389" s="210" t="s">
        <v>306</v>
      </c>
      <c r="B389" s="18" t="s">
        <v>307</v>
      </c>
      <c r="C389" s="1104"/>
      <c r="D389" s="1105"/>
      <c r="E389" s="1105"/>
      <c r="F389" s="1105"/>
    </row>
    <row r="390" spans="1:6" ht="16" thickBot="1">
      <c r="A390" s="243"/>
      <c r="B390" s="74"/>
      <c r="C390" s="175"/>
      <c r="D390" s="496"/>
      <c r="E390" s="272" t="s">
        <v>242</v>
      </c>
      <c r="F390" s="736"/>
    </row>
    <row r="391" spans="1:6" ht="267.75" customHeight="1" thickBot="1">
      <c r="A391" s="237"/>
      <c r="B391" s="379" t="s">
        <v>535</v>
      </c>
      <c r="C391" s="70"/>
      <c r="D391" s="471"/>
      <c r="E391" s="159"/>
      <c r="F391" s="731"/>
    </row>
    <row r="392" spans="1:6">
      <c r="A392" s="380"/>
      <c r="B392" s="61"/>
      <c r="C392" s="312"/>
      <c r="D392" s="471"/>
      <c r="E392" s="271"/>
      <c r="F392" s="734"/>
    </row>
    <row r="393" spans="1:6" ht="297" customHeight="1">
      <c r="A393" s="1100" t="s">
        <v>678</v>
      </c>
      <c r="B393" s="36" t="s">
        <v>679</v>
      </c>
      <c r="C393" s="70"/>
      <c r="D393" s="471"/>
      <c r="E393" s="159"/>
      <c r="F393" s="688"/>
    </row>
    <row r="394" spans="1:6" ht="171" customHeight="1">
      <c r="A394" s="1101"/>
      <c r="B394" s="36" t="s">
        <v>887</v>
      </c>
      <c r="C394" s="70"/>
      <c r="D394" s="471"/>
      <c r="E394" s="162"/>
      <c r="F394" s="730"/>
    </row>
    <row r="395" spans="1:6" ht="42" customHeight="1">
      <c r="A395" s="1101"/>
      <c r="B395" s="36" t="s">
        <v>680</v>
      </c>
      <c r="C395" s="70"/>
      <c r="D395" s="471"/>
      <c r="E395" s="162"/>
      <c r="F395" s="730"/>
    </row>
    <row r="396" spans="1:6" ht="39.75" customHeight="1">
      <c r="A396" s="1106"/>
      <c r="B396" s="35" t="s">
        <v>664</v>
      </c>
      <c r="C396" s="71" t="s">
        <v>281</v>
      </c>
      <c r="D396" s="470">
        <v>1</v>
      </c>
      <c r="E396" s="163"/>
      <c r="F396" s="686">
        <f>E396*D396</f>
        <v>0</v>
      </c>
    </row>
    <row r="397" spans="1:6">
      <c r="A397" s="307"/>
      <c r="B397" s="432"/>
      <c r="C397" s="312"/>
      <c r="D397" s="499"/>
      <c r="E397" s="382"/>
      <c r="F397" s="734"/>
    </row>
    <row r="398" spans="1:6" ht="285.75" customHeight="1">
      <c r="A398" s="1171" t="s">
        <v>308</v>
      </c>
      <c r="B398" s="308" t="s">
        <v>888</v>
      </c>
      <c r="C398" s="70"/>
      <c r="D398" s="471"/>
      <c r="E398" s="159"/>
      <c r="F398" s="737"/>
    </row>
    <row r="399" spans="1:6" ht="171.75" customHeight="1">
      <c r="A399" s="1172"/>
      <c r="B399" s="522" t="s">
        <v>1008</v>
      </c>
      <c r="C399" s="70"/>
      <c r="D399" s="471"/>
      <c r="E399" s="159"/>
      <c r="F399" s="737"/>
    </row>
    <row r="400" spans="1:6" ht="40.5" customHeight="1">
      <c r="A400" s="1173"/>
      <c r="B400" s="35" t="s">
        <v>886</v>
      </c>
      <c r="C400" s="71" t="s">
        <v>281</v>
      </c>
      <c r="D400" s="470">
        <v>1</v>
      </c>
      <c r="E400" s="163"/>
      <c r="F400" s="686">
        <f>E400*D400</f>
        <v>0</v>
      </c>
    </row>
    <row r="401" spans="1:6">
      <c r="A401" s="239"/>
      <c r="B401" s="36"/>
      <c r="C401" s="70"/>
      <c r="D401" s="471"/>
      <c r="E401" s="162"/>
      <c r="F401" s="730"/>
    </row>
    <row r="402" spans="1:6" ht="297" customHeight="1">
      <c r="A402" s="1100" t="s">
        <v>309</v>
      </c>
      <c r="B402" s="36" t="s">
        <v>867</v>
      </c>
      <c r="C402" s="70"/>
      <c r="D402" s="471"/>
      <c r="E402" s="162"/>
      <c r="F402" s="730"/>
    </row>
    <row r="403" spans="1:6" ht="180" customHeight="1">
      <c r="A403" s="1101"/>
      <c r="B403" s="36" t="s">
        <v>868</v>
      </c>
      <c r="C403" s="70"/>
      <c r="D403" s="471"/>
      <c r="E403" s="162"/>
      <c r="F403" s="730"/>
    </row>
    <row r="404" spans="1:6" ht="45">
      <c r="A404" s="1101"/>
      <c r="B404" s="36" t="s">
        <v>666</v>
      </c>
      <c r="C404" s="70"/>
      <c r="D404" s="471"/>
      <c r="E404" s="162"/>
      <c r="F404" s="730"/>
    </row>
    <row r="405" spans="1:6" ht="40.5" customHeight="1">
      <c r="A405" s="1106"/>
      <c r="B405" s="35" t="s">
        <v>664</v>
      </c>
      <c r="C405" s="71" t="s">
        <v>281</v>
      </c>
      <c r="D405" s="470">
        <v>1</v>
      </c>
      <c r="E405" s="163"/>
      <c r="F405" s="686">
        <f>E405*D405</f>
        <v>0</v>
      </c>
    </row>
    <row r="406" spans="1:6">
      <c r="A406" s="242"/>
      <c r="B406" s="75"/>
      <c r="C406" s="70"/>
      <c r="D406" s="471"/>
      <c r="E406" s="162"/>
      <c r="F406" s="730"/>
    </row>
    <row r="407" spans="1:6" ht="297" customHeight="1">
      <c r="A407" s="1100" t="s">
        <v>309</v>
      </c>
      <c r="B407" s="36" t="s">
        <v>869</v>
      </c>
      <c r="C407" s="70"/>
      <c r="D407" s="471"/>
      <c r="E407" s="162"/>
      <c r="F407" s="730"/>
    </row>
    <row r="408" spans="1:6" ht="173.25" customHeight="1">
      <c r="A408" s="1101"/>
      <c r="B408" s="36" t="s">
        <v>663</v>
      </c>
      <c r="C408" s="70"/>
      <c r="D408" s="471"/>
      <c r="E408" s="162"/>
      <c r="F408" s="730"/>
    </row>
    <row r="409" spans="1:6" ht="45">
      <c r="A409" s="1101"/>
      <c r="B409" s="36" t="s">
        <v>665</v>
      </c>
      <c r="C409" s="70"/>
      <c r="D409" s="471"/>
      <c r="E409" s="162"/>
      <c r="F409" s="730"/>
    </row>
    <row r="410" spans="1:6" ht="42.75" customHeight="1">
      <c r="A410" s="1106"/>
      <c r="B410" s="35" t="s">
        <v>664</v>
      </c>
      <c r="C410" s="71" t="s">
        <v>281</v>
      </c>
      <c r="D410" s="470">
        <v>1</v>
      </c>
      <c r="E410" s="163"/>
      <c r="F410" s="686">
        <f>E410*D410</f>
        <v>0</v>
      </c>
    </row>
    <row r="411" spans="1:6">
      <c r="A411" s="242"/>
      <c r="B411" s="75"/>
      <c r="C411" s="70"/>
      <c r="D411" s="471"/>
      <c r="E411" s="162"/>
      <c r="F411" s="730"/>
    </row>
    <row r="412" spans="1:6" ht="297" customHeight="1">
      <c r="A412" s="1100" t="s">
        <v>310</v>
      </c>
      <c r="B412" s="36" t="s">
        <v>668</v>
      </c>
      <c r="C412" s="70"/>
      <c r="D412" s="471"/>
      <c r="E412" s="162"/>
      <c r="F412" s="730"/>
    </row>
    <row r="413" spans="1:6" ht="169.5" customHeight="1">
      <c r="A413" s="1101"/>
      <c r="B413" s="36" t="s">
        <v>663</v>
      </c>
      <c r="C413" s="70"/>
      <c r="D413" s="471"/>
      <c r="E413" s="162"/>
      <c r="F413" s="730"/>
    </row>
    <row r="414" spans="1:6" ht="54" customHeight="1">
      <c r="A414" s="1101"/>
      <c r="B414" s="36" t="s">
        <v>667</v>
      </c>
      <c r="C414" s="70"/>
      <c r="D414" s="471"/>
      <c r="E414" s="162"/>
      <c r="F414" s="730"/>
    </row>
    <row r="415" spans="1:6" ht="45" customHeight="1">
      <c r="A415" s="1106"/>
      <c r="B415" s="35" t="s">
        <v>664</v>
      </c>
      <c r="C415" s="71" t="s">
        <v>281</v>
      </c>
      <c r="D415" s="470">
        <v>1</v>
      </c>
      <c r="E415" s="163"/>
      <c r="F415" s="686">
        <f>E415*D415</f>
        <v>0</v>
      </c>
    </row>
    <row r="416" spans="1:6">
      <c r="A416" s="295"/>
      <c r="B416" s="36"/>
      <c r="C416" s="70"/>
      <c r="D416" s="471"/>
      <c r="E416" s="162"/>
      <c r="F416" s="730"/>
    </row>
    <row r="417" spans="1:6" ht="285.75" customHeight="1">
      <c r="A417" s="1100" t="s">
        <v>311</v>
      </c>
      <c r="B417" s="36" t="s">
        <v>885</v>
      </c>
      <c r="C417" s="70"/>
      <c r="D417" s="471"/>
      <c r="E417" s="159"/>
      <c r="F417" s="731"/>
    </row>
    <row r="418" spans="1:6" ht="221.25" customHeight="1">
      <c r="A418" s="1101"/>
      <c r="B418" s="36" t="s">
        <v>669</v>
      </c>
      <c r="C418" s="70"/>
      <c r="D418" s="471"/>
      <c r="E418" s="159"/>
      <c r="F418" s="731"/>
    </row>
    <row r="419" spans="1:6" ht="45">
      <c r="A419" s="1101"/>
      <c r="B419" s="36" t="s">
        <v>670</v>
      </c>
      <c r="C419" s="70"/>
      <c r="D419" s="471"/>
      <c r="E419" s="159"/>
      <c r="F419" s="688"/>
    </row>
    <row r="420" spans="1:6" ht="45">
      <c r="A420" s="1106"/>
      <c r="B420" s="35" t="s">
        <v>671</v>
      </c>
      <c r="C420" s="71" t="s">
        <v>281</v>
      </c>
      <c r="D420" s="797">
        <v>2</v>
      </c>
      <c r="E420" s="158"/>
      <c r="F420" s="686">
        <f>E420*D420</f>
        <v>0</v>
      </c>
    </row>
    <row r="421" spans="1:6">
      <c r="A421" s="242"/>
      <c r="B421" s="75"/>
      <c r="C421" s="70"/>
      <c r="D421" s="471"/>
      <c r="E421" s="162"/>
      <c r="F421" s="730"/>
    </row>
    <row r="422" spans="1:6" ht="214.5" customHeight="1">
      <c r="A422" s="1100" t="s">
        <v>312</v>
      </c>
      <c r="B422" s="75" t="s">
        <v>672</v>
      </c>
      <c r="C422" s="72"/>
      <c r="D422" s="498"/>
      <c r="E422" s="162"/>
      <c r="F422" s="730"/>
    </row>
    <row r="423" spans="1:6" ht="56.25" customHeight="1">
      <c r="A423" s="1101"/>
      <c r="B423" s="164" t="s">
        <v>673</v>
      </c>
      <c r="C423" s="72"/>
      <c r="D423" s="498"/>
      <c r="E423" s="162"/>
      <c r="F423" s="730"/>
    </row>
    <row r="424" spans="1:6" ht="45">
      <c r="A424" s="1106"/>
      <c r="B424" s="35" t="s">
        <v>911</v>
      </c>
      <c r="C424" s="71" t="s">
        <v>281</v>
      </c>
      <c r="D424" s="470">
        <v>2</v>
      </c>
      <c r="E424" s="163"/>
      <c r="F424" s="686">
        <f>E424*D424</f>
        <v>0</v>
      </c>
    </row>
    <row r="425" spans="1:6" ht="15" thickBot="1">
      <c r="A425" s="239"/>
      <c r="B425" s="75"/>
      <c r="C425" s="72"/>
      <c r="D425" s="498"/>
      <c r="E425" s="162"/>
      <c r="F425" s="730"/>
    </row>
    <row r="426" spans="1:6" ht="16" thickBot="1">
      <c r="A426" s="210" t="s">
        <v>306</v>
      </c>
      <c r="B426" s="18" t="s">
        <v>378</v>
      </c>
      <c r="C426" s="165"/>
      <c r="D426" s="500"/>
      <c r="E426" s="273"/>
      <c r="F426" s="738">
        <f>SUM(F400:F425)</f>
        <v>0</v>
      </c>
    </row>
    <row r="427" spans="1:6" ht="8" customHeight="1" thickBot="1">
      <c r="A427" s="1102"/>
      <c r="B427" s="1103"/>
      <c r="C427" s="1103"/>
      <c r="D427" s="1103"/>
      <c r="E427" s="1103"/>
      <c r="F427" s="1103"/>
    </row>
    <row r="428" spans="1:6" ht="16" thickBot="1">
      <c r="A428" s="210" t="s">
        <v>313</v>
      </c>
      <c r="B428" s="18" t="s">
        <v>314</v>
      </c>
      <c r="C428" s="1104"/>
      <c r="D428" s="1105"/>
      <c r="E428" s="1105"/>
      <c r="F428" s="1105"/>
    </row>
    <row r="429" spans="1:6" s="14" customFormat="1" ht="15" thickBot="1">
      <c r="A429" s="244"/>
      <c r="B429" s="76"/>
      <c r="C429" s="1187"/>
      <c r="D429" s="1187"/>
      <c r="E429" s="1187"/>
      <c r="F429" s="1187"/>
    </row>
    <row r="430" spans="1:6" s="14" customFormat="1" ht="286.5" customHeight="1" thickBot="1">
      <c r="A430" s="237"/>
      <c r="B430" s="62" t="s">
        <v>315</v>
      </c>
      <c r="C430" s="69"/>
      <c r="D430" s="497"/>
      <c r="E430" s="383"/>
      <c r="F430" s="733"/>
    </row>
    <row r="431" spans="1:6" s="14" customFormat="1">
      <c r="A431" s="241"/>
      <c r="B431" s="61"/>
      <c r="C431" s="70"/>
      <c r="D431" s="471"/>
      <c r="E431" s="271"/>
      <c r="F431" s="734"/>
    </row>
    <row r="432" spans="1:6" s="14" customFormat="1" ht="222" customHeight="1">
      <c r="A432" s="1100" t="s">
        <v>316</v>
      </c>
      <c r="B432" s="36" t="s">
        <v>675</v>
      </c>
      <c r="C432" s="70"/>
      <c r="D432" s="796"/>
      <c r="E432" s="159"/>
      <c r="F432" s="731"/>
    </row>
    <row r="433" spans="1:6" s="14" customFormat="1" ht="39.75" customHeight="1">
      <c r="A433" s="1101"/>
      <c r="B433" s="164" t="s">
        <v>676</v>
      </c>
      <c r="C433" s="70"/>
      <c r="D433" s="471"/>
      <c r="E433" s="159"/>
      <c r="F433" s="688"/>
    </row>
    <row r="434" spans="1:6" s="14" customFormat="1" ht="30">
      <c r="A434" s="1101"/>
      <c r="B434" s="35" t="s">
        <v>318</v>
      </c>
      <c r="C434" s="71" t="s">
        <v>281</v>
      </c>
      <c r="D434" s="800">
        <v>0</v>
      </c>
      <c r="E434" s="158"/>
      <c r="F434" s="686">
        <f>E434*D434</f>
        <v>0</v>
      </c>
    </row>
    <row r="435" spans="1:6" s="14" customFormat="1">
      <c r="A435" s="239"/>
      <c r="B435" s="36"/>
      <c r="C435" s="70"/>
      <c r="D435" s="471"/>
      <c r="E435" s="159"/>
      <c r="F435" s="688"/>
    </row>
    <row r="436" spans="1:6" s="14" customFormat="1" ht="222.75" customHeight="1">
      <c r="A436" s="239" t="s">
        <v>317</v>
      </c>
      <c r="B436" s="36" t="s">
        <v>675</v>
      </c>
      <c r="C436" s="70"/>
      <c r="D436" s="471"/>
      <c r="E436" s="159"/>
      <c r="F436" s="688"/>
    </row>
    <row r="437" spans="1:6" s="14" customFormat="1" ht="40.5" customHeight="1">
      <c r="A437" s="240"/>
      <c r="B437" s="164" t="s">
        <v>677</v>
      </c>
      <c r="C437" s="70"/>
      <c r="D437" s="471"/>
      <c r="E437" s="159"/>
      <c r="F437" s="688"/>
    </row>
    <row r="438" spans="1:6" s="14" customFormat="1" ht="30">
      <c r="A438" s="240"/>
      <c r="B438" s="35" t="s">
        <v>318</v>
      </c>
      <c r="C438" s="71" t="s">
        <v>281</v>
      </c>
      <c r="D438" s="795">
        <v>0</v>
      </c>
      <c r="E438" s="158"/>
      <c r="F438" s="686">
        <f>E438*D438</f>
        <v>0</v>
      </c>
    </row>
    <row r="439" spans="1:6" s="14" customFormat="1">
      <c r="A439" s="241"/>
      <c r="B439" s="36"/>
      <c r="C439" s="70"/>
      <c r="D439" s="471"/>
      <c r="E439" s="159"/>
      <c r="F439" s="688"/>
    </row>
    <row r="440" spans="1:6" s="14" customFormat="1" ht="222" customHeight="1">
      <c r="A440" s="239" t="s">
        <v>319</v>
      </c>
      <c r="B440" s="36" t="s">
        <v>675</v>
      </c>
      <c r="C440" s="70"/>
      <c r="D440" s="471"/>
      <c r="E440" s="159"/>
      <c r="F440" s="688"/>
    </row>
    <row r="441" spans="1:6" s="14" customFormat="1" ht="42" customHeight="1">
      <c r="A441" s="240"/>
      <c r="B441" s="164" t="s">
        <v>681</v>
      </c>
      <c r="C441" s="70"/>
      <c r="D441" s="471"/>
      <c r="E441" s="159"/>
      <c r="F441" s="688"/>
    </row>
    <row r="442" spans="1:6" s="14" customFormat="1" ht="30">
      <c r="A442" s="240"/>
      <c r="B442" s="35" t="s">
        <v>318</v>
      </c>
      <c r="C442" s="71" t="s">
        <v>281</v>
      </c>
      <c r="D442" s="470">
        <v>4</v>
      </c>
      <c r="E442" s="158"/>
      <c r="F442" s="686">
        <f>E442*D442</f>
        <v>0</v>
      </c>
    </row>
    <row r="443" spans="1:6" s="14" customFormat="1">
      <c r="A443" s="241"/>
      <c r="B443" s="36"/>
      <c r="C443" s="70"/>
      <c r="D443" s="471"/>
      <c r="E443" s="159"/>
      <c r="F443" s="688"/>
    </row>
    <row r="444" spans="1:6" s="14" customFormat="1" ht="221.25" customHeight="1">
      <c r="A444" s="239" t="s">
        <v>320</v>
      </c>
      <c r="B444" s="36" t="s">
        <v>675</v>
      </c>
      <c r="C444" s="70"/>
      <c r="D444" s="471"/>
      <c r="E444" s="159"/>
      <c r="F444" s="688"/>
    </row>
    <row r="445" spans="1:6" s="14" customFormat="1" ht="42" customHeight="1">
      <c r="A445" s="240"/>
      <c r="B445" s="164" t="s">
        <v>682</v>
      </c>
      <c r="C445" s="70"/>
      <c r="D445" s="471"/>
      <c r="E445" s="159"/>
      <c r="F445" s="688"/>
    </row>
    <row r="446" spans="1:6" s="14" customFormat="1" ht="30">
      <c r="A446" s="242"/>
      <c r="B446" s="35" t="s">
        <v>318</v>
      </c>
      <c r="C446" s="71" t="s">
        <v>281</v>
      </c>
      <c r="D446" s="800">
        <v>0</v>
      </c>
      <c r="E446" s="158"/>
      <c r="F446" s="686">
        <f>E446*D446</f>
        <v>0</v>
      </c>
    </row>
    <row r="447" spans="1:6" s="317" customFormat="1">
      <c r="A447" s="240"/>
      <c r="B447" s="36"/>
      <c r="C447" s="70"/>
      <c r="D447" s="471"/>
      <c r="E447" s="159"/>
      <c r="F447" s="688"/>
    </row>
    <row r="448" spans="1:6" s="14" customFormat="1" ht="220.5" customHeight="1">
      <c r="A448" s="239" t="s">
        <v>321</v>
      </c>
      <c r="B448" s="36" t="s">
        <v>684</v>
      </c>
      <c r="C448" s="70"/>
      <c r="D448" s="471"/>
      <c r="E448" s="159"/>
      <c r="F448" s="688"/>
    </row>
    <row r="449" spans="1:6" s="14" customFormat="1" ht="42.75" customHeight="1">
      <c r="A449" s="240"/>
      <c r="B449" s="164" t="s">
        <v>683</v>
      </c>
      <c r="C449" s="70"/>
      <c r="D449" s="471"/>
      <c r="E449" s="159"/>
      <c r="F449" s="688"/>
    </row>
    <row r="450" spans="1:6" s="14" customFormat="1" ht="30">
      <c r="A450" s="240"/>
      <c r="B450" s="35" t="s">
        <v>318</v>
      </c>
      <c r="C450" s="71" t="s">
        <v>281</v>
      </c>
      <c r="D450" s="800">
        <v>1</v>
      </c>
      <c r="E450" s="158"/>
      <c r="F450" s="686">
        <f>E450*D450</f>
        <v>0</v>
      </c>
    </row>
    <row r="451" spans="1:6" s="14" customFormat="1">
      <c r="A451" s="241"/>
      <c r="B451" s="36"/>
      <c r="C451" s="70"/>
      <c r="D451" s="471"/>
      <c r="E451" s="159"/>
      <c r="F451" s="688"/>
    </row>
    <row r="452" spans="1:6" s="14" customFormat="1" ht="224.25" customHeight="1">
      <c r="A452" s="239" t="s">
        <v>322</v>
      </c>
      <c r="B452" s="36" t="s">
        <v>685</v>
      </c>
      <c r="C452" s="70"/>
      <c r="D452" s="471"/>
      <c r="E452" s="159"/>
      <c r="F452" s="688"/>
    </row>
    <row r="453" spans="1:6" s="14" customFormat="1" ht="42.75" customHeight="1">
      <c r="A453" s="240"/>
      <c r="B453" s="164" t="s">
        <v>686</v>
      </c>
      <c r="C453" s="70"/>
      <c r="D453" s="471"/>
      <c r="E453" s="159"/>
      <c r="F453" s="688"/>
    </row>
    <row r="454" spans="1:6" s="14" customFormat="1" ht="30">
      <c r="A454" s="240"/>
      <c r="B454" s="35" t="s">
        <v>318</v>
      </c>
      <c r="C454" s="71" t="s">
        <v>281</v>
      </c>
      <c r="D454" s="470">
        <v>1</v>
      </c>
      <c r="E454" s="158"/>
      <c r="F454" s="686">
        <f>E454*D454</f>
        <v>0</v>
      </c>
    </row>
    <row r="455" spans="1:6" s="14" customFormat="1">
      <c r="A455" s="241"/>
      <c r="B455" s="36"/>
      <c r="C455" s="70"/>
      <c r="D455" s="471"/>
      <c r="E455" s="159"/>
      <c r="F455" s="688"/>
    </row>
    <row r="456" spans="1:6" s="14" customFormat="1" ht="220.5" customHeight="1">
      <c r="A456" s="239" t="s">
        <v>323</v>
      </c>
      <c r="B456" s="36" t="s">
        <v>688</v>
      </c>
      <c r="C456" s="70"/>
      <c r="D456" s="471"/>
      <c r="E456" s="159"/>
      <c r="F456" s="688"/>
    </row>
    <row r="457" spans="1:6" s="14" customFormat="1" ht="42.75" customHeight="1">
      <c r="A457" s="240"/>
      <c r="B457" s="164" t="s">
        <v>687</v>
      </c>
      <c r="C457" s="70"/>
      <c r="D457" s="471"/>
      <c r="E457" s="159"/>
      <c r="F457" s="688"/>
    </row>
    <row r="458" spans="1:6" s="14" customFormat="1" ht="30">
      <c r="A458" s="240"/>
      <c r="B458" s="35" t="s">
        <v>318</v>
      </c>
      <c r="C458" s="71" t="s">
        <v>281</v>
      </c>
      <c r="D458" s="470">
        <v>1</v>
      </c>
      <c r="E458" s="158"/>
      <c r="F458" s="686">
        <f>E458*D458</f>
        <v>0</v>
      </c>
    </row>
    <row r="459" spans="1:6" s="14" customFormat="1">
      <c r="A459" s="241"/>
      <c r="B459" s="36"/>
      <c r="C459" s="70"/>
      <c r="D459" s="471"/>
      <c r="E459" s="159"/>
      <c r="F459" s="688"/>
    </row>
    <row r="460" spans="1:6" s="14" customFormat="1" ht="222" customHeight="1">
      <c r="A460" s="239" t="s">
        <v>481</v>
      </c>
      <c r="B460" s="36" t="s">
        <v>690</v>
      </c>
      <c r="C460" s="70"/>
      <c r="D460" s="471"/>
      <c r="E460" s="159"/>
      <c r="F460" s="688"/>
    </row>
    <row r="461" spans="1:6" s="14" customFormat="1" ht="42" customHeight="1">
      <c r="A461" s="240"/>
      <c r="B461" s="164" t="s">
        <v>689</v>
      </c>
      <c r="C461" s="70"/>
      <c r="D461" s="471"/>
      <c r="E461" s="159"/>
      <c r="F461" s="688"/>
    </row>
    <row r="462" spans="1:6" s="14" customFormat="1" ht="42.75" customHeight="1">
      <c r="A462" s="240"/>
      <c r="B462" s="35" t="s">
        <v>318</v>
      </c>
      <c r="C462" s="71" t="s">
        <v>281</v>
      </c>
      <c r="D462" s="470">
        <v>1</v>
      </c>
      <c r="E462" s="158"/>
      <c r="F462" s="686">
        <f>E462*D462</f>
        <v>0</v>
      </c>
    </row>
    <row r="463" spans="1:6" s="14" customFormat="1">
      <c r="A463" s="239"/>
      <c r="B463" s="36"/>
      <c r="C463" s="70"/>
      <c r="D463" s="471"/>
      <c r="E463" s="159"/>
      <c r="F463" s="688"/>
    </row>
    <row r="464" spans="1:6" s="14" customFormat="1" ht="285" customHeight="1">
      <c r="A464" s="239" t="s">
        <v>691</v>
      </c>
      <c r="B464" s="36" t="s">
        <v>693</v>
      </c>
      <c r="C464" s="70"/>
      <c r="D464" s="471"/>
      <c r="E464" s="159"/>
      <c r="F464" s="688"/>
    </row>
    <row r="465" spans="1:6" s="14" customFormat="1" ht="55.5" customHeight="1">
      <c r="A465" s="240"/>
      <c r="B465" s="164" t="s">
        <v>991</v>
      </c>
      <c r="C465" s="70"/>
      <c r="D465" s="471"/>
      <c r="E465" s="159"/>
      <c r="F465" s="688"/>
    </row>
    <row r="466" spans="1:6" s="14" customFormat="1" ht="42.75" customHeight="1">
      <c r="A466" s="240"/>
      <c r="B466" s="35" t="s">
        <v>318</v>
      </c>
      <c r="C466" s="71" t="s">
        <v>281</v>
      </c>
      <c r="D466" s="795">
        <v>6</v>
      </c>
      <c r="E466" s="158"/>
      <c r="F466" s="686">
        <f>E466*D466</f>
        <v>0</v>
      </c>
    </row>
    <row r="467" spans="1:6" s="14" customFormat="1" ht="12.75" customHeight="1">
      <c r="A467" s="241"/>
      <c r="B467" s="36"/>
      <c r="C467" s="70"/>
      <c r="D467" s="471"/>
      <c r="E467" s="159"/>
      <c r="F467" s="688"/>
    </row>
    <row r="468" spans="1:6" s="14" customFormat="1" ht="290.25" customHeight="1">
      <c r="A468" s="239" t="s">
        <v>692</v>
      </c>
      <c r="B468" s="36" t="s">
        <v>694</v>
      </c>
      <c r="C468" s="70"/>
      <c r="D468" s="471"/>
      <c r="E468" s="159"/>
      <c r="F468" s="688"/>
    </row>
    <row r="469" spans="1:6" s="14" customFormat="1" ht="55.5" customHeight="1">
      <c r="A469" s="240"/>
      <c r="B469" s="164" t="s">
        <v>990</v>
      </c>
      <c r="C469" s="70"/>
      <c r="D469" s="471"/>
      <c r="E469" s="159"/>
      <c r="F469" s="688"/>
    </row>
    <row r="470" spans="1:6" s="14" customFormat="1" ht="42.75" customHeight="1">
      <c r="A470" s="240"/>
      <c r="B470" s="35" t="s">
        <v>318</v>
      </c>
      <c r="C470" s="71" t="s">
        <v>281</v>
      </c>
      <c r="D470" s="470">
        <v>3</v>
      </c>
      <c r="E470" s="158"/>
      <c r="F470" s="686">
        <f>E470*D470</f>
        <v>0</v>
      </c>
    </row>
    <row r="471" spans="1:6" s="14" customFormat="1" ht="12.75" customHeight="1">
      <c r="A471" s="241"/>
      <c r="B471" s="36"/>
      <c r="C471" s="70"/>
      <c r="D471" s="471"/>
      <c r="E471" s="159"/>
      <c r="F471" s="688"/>
    </row>
    <row r="472" spans="1:6" s="14" customFormat="1" ht="284.25" customHeight="1">
      <c r="A472" s="239" t="s">
        <v>695</v>
      </c>
      <c r="B472" s="36" t="s">
        <v>989</v>
      </c>
      <c r="C472" s="70"/>
      <c r="D472" s="471"/>
      <c r="E472" s="159"/>
      <c r="F472" s="688"/>
    </row>
    <row r="473" spans="1:6" s="14" customFormat="1" ht="42.75" customHeight="1">
      <c r="A473" s="240"/>
      <c r="B473" s="164" t="s">
        <v>696</v>
      </c>
      <c r="C473" s="70"/>
      <c r="D473" s="471"/>
      <c r="E473" s="159"/>
      <c r="F473" s="688"/>
    </row>
    <row r="474" spans="1:6" s="14" customFormat="1" ht="39.75" customHeight="1">
      <c r="A474" s="240"/>
      <c r="B474" s="35" t="s">
        <v>318</v>
      </c>
      <c r="C474" s="71" t="s">
        <v>281</v>
      </c>
      <c r="D474" s="800">
        <v>3</v>
      </c>
      <c r="E474" s="158"/>
      <c r="F474" s="686">
        <f>E474*D474</f>
        <v>0</v>
      </c>
    </row>
    <row r="475" spans="1:6" s="14" customFormat="1" ht="9.75" customHeight="1">
      <c r="A475" s="241"/>
      <c r="B475" s="36"/>
      <c r="C475" s="70"/>
      <c r="D475" s="471"/>
      <c r="E475" s="159"/>
      <c r="F475" s="688"/>
    </row>
    <row r="476" spans="1:6" s="14" customFormat="1" ht="14.25" customHeight="1">
      <c r="A476" s="241"/>
      <c r="B476" s="167" t="s">
        <v>480</v>
      </c>
      <c r="C476" s="78"/>
      <c r="D476" s="501"/>
      <c r="E476" s="274"/>
      <c r="F476" s="690"/>
    </row>
    <row r="477" spans="1:6" s="14" customFormat="1" ht="9.75" customHeight="1">
      <c r="A477" s="240"/>
      <c r="B477" s="77"/>
      <c r="C477" s="78"/>
      <c r="D477" s="501"/>
      <c r="E477" s="274"/>
      <c r="F477" s="690"/>
    </row>
    <row r="478" spans="1:6" s="14" customFormat="1" ht="132.75" customHeight="1">
      <c r="A478" s="1100" t="s">
        <v>697</v>
      </c>
      <c r="B478" s="77" t="s">
        <v>699</v>
      </c>
      <c r="C478" s="78"/>
      <c r="D478" s="501"/>
      <c r="E478" s="274"/>
      <c r="F478" s="690"/>
    </row>
    <row r="479" spans="1:6" s="14" customFormat="1" ht="45" customHeight="1">
      <c r="A479" s="1101"/>
      <c r="B479" s="164" t="s">
        <v>700</v>
      </c>
      <c r="C479" s="78"/>
      <c r="D479" s="501"/>
      <c r="E479" s="274"/>
      <c r="F479" s="690"/>
    </row>
    <row r="480" spans="1:6" s="14" customFormat="1" ht="30">
      <c r="A480" s="1101"/>
      <c r="B480" s="35" t="s">
        <v>482</v>
      </c>
      <c r="C480" s="71" t="s">
        <v>281</v>
      </c>
      <c r="D480" s="793">
        <v>0</v>
      </c>
      <c r="E480" s="158"/>
      <c r="F480" s="686">
        <f>E480*D480</f>
        <v>0</v>
      </c>
    </row>
    <row r="481" spans="1:6" s="14" customFormat="1" ht="11.25" customHeight="1">
      <c r="A481" s="241"/>
      <c r="B481" s="77"/>
      <c r="C481" s="78"/>
      <c r="D481" s="501"/>
      <c r="E481" s="274"/>
      <c r="F481" s="690"/>
    </row>
    <row r="482" spans="1:6" s="14" customFormat="1" ht="132.75" customHeight="1">
      <c r="A482" s="1100" t="s">
        <v>698</v>
      </c>
      <c r="B482" s="77" t="s">
        <v>703</v>
      </c>
      <c r="C482" s="78"/>
      <c r="D482" s="501"/>
      <c r="E482" s="274"/>
      <c r="F482" s="690"/>
    </row>
    <row r="483" spans="1:6" s="14" customFormat="1" ht="42.75" customHeight="1">
      <c r="A483" s="1101"/>
      <c r="B483" s="164" t="s">
        <v>974</v>
      </c>
      <c r="C483" s="78"/>
      <c r="D483" s="501"/>
      <c r="E483" s="274"/>
      <c r="F483" s="690"/>
    </row>
    <row r="484" spans="1:6" s="14" customFormat="1" ht="30">
      <c r="A484" s="1101"/>
      <c r="B484" s="35" t="s">
        <v>482</v>
      </c>
      <c r="C484" s="71" t="s">
        <v>281</v>
      </c>
      <c r="D484" s="800">
        <v>0</v>
      </c>
      <c r="E484" s="158"/>
      <c r="F484" s="686">
        <f>E484*D484</f>
        <v>0</v>
      </c>
    </row>
    <row r="485" spans="1:6" s="14" customFormat="1" ht="12" customHeight="1">
      <c r="A485" s="241"/>
      <c r="B485" s="77"/>
      <c r="C485" s="78"/>
      <c r="D485" s="501"/>
      <c r="E485" s="274"/>
      <c r="F485" s="690"/>
    </row>
    <row r="486" spans="1:6" s="14" customFormat="1" ht="131.25" customHeight="1">
      <c r="A486" s="1100" t="s">
        <v>701</v>
      </c>
      <c r="B486" s="77" t="s">
        <v>704</v>
      </c>
      <c r="C486" s="78"/>
      <c r="D486" s="501"/>
      <c r="E486" s="274"/>
      <c r="F486" s="690"/>
    </row>
    <row r="487" spans="1:6" s="14" customFormat="1" ht="42" customHeight="1">
      <c r="A487" s="1101"/>
      <c r="B487" s="164" t="s">
        <v>702</v>
      </c>
      <c r="C487" s="78"/>
      <c r="D487" s="501"/>
      <c r="E487" s="274"/>
      <c r="F487" s="690"/>
    </row>
    <row r="488" spans="1:6" s="14" customFormat="1" ht="42.75" customHeight="1">
      <c r="A488" s="1101"/>
      <c r="B488" s="35" t="s">
        <v>482</v>
      </c>
      <c r="C488" s="71" t="s">
        <v>281</v>
      </c>
      <c r="D488" s="470">
        <v>1</v>
      </c>
      <c r="E488" s="158"/>
      <c r="F488" s="686">
        <f>E488*D488</f>
        <v>0</v>
      </c>
    </row>
    <row r="489" spans="1:6" s="14" customFormat="1" ht="11.25" customHeight="1">
      <c r="A489" s="241"/>
      <c r="B489" s="77"/>
      <c r="C489" s="78"/>
      <c r="D489" s="501"/>
      <c r="E489" s="274"/>
      <c r="F489" s="690"/>
    </row>
    <row r="490" spans="1:6" s="14" customFormat="1" ht="131.25" customHeight="1">
      <c r="A490" s="1100" t="s">
        <v>705</v>
      </c>
      <c r="B490" s="77" t="s">
        <v>706</v>
      </c>
      <c r="C490" s="78"/>
      <c r="D490" s="501"/>
      <c r="E490" s="274"/>
      <c r="F490" s="690"/>
    </row>
    <row r="491" spans="1:6" s="14" customFormat="1" ht="55.5" customHeight="1">
      <c r="A491" s="1101"/>
      <c r="B491" s="164" t="s">
        <v>975</v>
      </c>
      <c r="C491" s="78"/>
      <c r="D491" s="501"/>
      <c r="E491" s="274"/>
      <c r="F491" s="690"/>
    </row>
    <row r="492" spans="1:6" s="14" customFormat="1" ht="30">
      <c r="A492" s="1101"/>
      <c r="B492" s="35" t="s">
        <v>482</v>
      </c>
      <c r="C492" s="71" t="s">
        <v>281</v>
      </c>
      <c r="D492" s="470">
        <v>1</v>
      </c>
      <c r="E492" s="158"/>
      <c r="F492" s="686">
        <f>E492*D492</f>
        <v>0</v>
      </c>
    </row>
    <row r="493" spans="1:6" s="14" customFormat="1">
      <c r="A493" s="239"/>
      <c r="B493" s="77"/>
      <c r="C493" s="78"/>
      <c r="D493" s="501"/>
      <c r="E493" s="274"/>
      <c r="F493" s="690"/>
    </row>
    <row r="494" spans="1:6" s="14" customFormat="1" ht="133.5" customHeight="1">
      <c r="A494" s="1100" t="s">
        <v>707</v>
      </c>
      <c r="B494" s="77" t="s">
        <v>704</v>
      </c>
      <c r="C494" s="78"/>
      <c r="D494" s="501"/>
      <c r="E494" s="274"/>
      <c r="F494" s="690"/>
    </row>
    <row r="495" spans="1:6" s="14" customFormat="1" ht="56.25" customHeight="1">
      <c r="A495" s="1101"/>
      <c r="B495" s="164" t="s">
        <v>976</v>
      </c>
      <c r="C495" s="78"/>
      <c r="D495" s="501"/>
      <c r="E495" s="274"/>
      <c r="F495" s="690"/>
    </row>
    <row r="496" spans="1:6" s="14" customFormat="1" ht="40.5" customHeight="1">
      <c r="A496" s="1101"/>
      <c r="B496" s="35" t="s">
        <v>482</v>
      </c>
      <c r="C496" s="71" t="s">
        <v>281</v>
      </c>
      <c r="D496" s="470">
        <v>4</v>
      </c>
      <c r="E496" s="158"/>
      <c r="F496" s="686">
        <f>E496*D496</f>
        <v>0</v>
      </c>
    </row>
    <row r="497" spans="1:6" s="14" customFormat="1" ht="15" thickBot="1">
      <c r="A497" s="309"/>
      <c r="B497" s="77"/>
      <c r="C497" s="78"/>
      <c r="D497" s="501"/>
      <c r="E497" s="274"/>
      <c r="F497" s="690"/>
    </row>
    <row r="498" spans="1:6" s="14" customFormat="1" ht="16" thickBot="1">
      <c r="A498" s="210" t="s">
        <v>313</v>
      </c>
      <c r="B498" s="18" t="s">
        <v>379</v>
      </c>
      <c r="C498" s="165"/>
      <c r="D498" s="500"/>
      <c r="E498" s="273"/>
      <c r="F498" s="738">
        <f>SUM(F432:F497)</f>
        <v>0</v>
      </c>
    </row>
    <row r="499" spans="1:6" ht="9" customHeight="1" thickBot="1">
      <c r="A499" s="1102"/>
      <c r="B499" s="1103"/>
      <c r="C499" s="1103"/>
      <c r="D499" s="1103"/>
      <c r="E499" s="1103"/>
      <c r="F499" s="1103"/>
    </row>
    <row r="500" spans="1:6" ht="16" thickBot="1">
      <c r="A500" s="210" t="s">
        <v>324</v>
      </c>
      <c r="B500" s="18" t="s">
        <v>325</v>
      </c>
      <c r="C500" s="1104"/>
      <c r="D500" s="1105"/>
      <c r="E500" s="1105"/>
      <c r="F500" s="1105"/>
    </row>
    <row r="501" spans="1:6" s="14" customFormat="1" ht="15" thickBot="1">
      <c r="A501" s="248"/>
      <c r="B501" s="54"/>
      <c r="C501" s="37"/>
      <c r="D501" s="468"/>
      <c r="E501" s="155"/>
      <c r="F501" s="714"/>
    </row>
    <row r="502" spans="1:6" s="14" customFormat="1" ht="366" customHeight="1" thickBot="1">
      <c r="A502" s="388"/>
      <c r="B502" s="381" t="s">
        <v>527</v>
      </c>
      <c r="C502" s="69"/>
      <c r="D502" s="499"/>
      <c r="E502" s="383"/>
      <c r="F502" s="733"/>
    </row>
    <row r="503" spans="1:6" s="14" customFormat="1" ht="17.25" customHeight="1">
      <c r="A503" s="241"/>
      <c r="B503" s="384"/>
      <c r="C503" s="312"/>
      <c r="D503" s="471"/>
      <c r="E503" s="382"/>
      <c r="F503" s="739"/>
    </row>
    <row r="504" spans="1:6" s="14" customFormat="1" ht="189" customHeight="1">
      <c r="A504" s="1100" t="s">
        <v>326</v>
      </c>
      <c r="B504" s="36" t="s">
        <v>708</v>
      </c>
      <c r="C504" s="70"/>
      <c r="D504" s="471"/>
      <c r="E504" s="159"/>
      <c r="F504" s="731"/>
    </row>
    <row r="505" spans="1:6" s="14" customFormat="1" ht="27.75" customHeight="1">
      <c r="A505" s="1101"/>
      <c r="B505" s="35" t="s">
        <v>330</v>
      </c>
      <c r="C505" s="58" t="s">
        <v>327</v>
      </c>
      <c r="D505" s="470">
        <v>13.92</v>
      </c>
      <c r="E505" s="158"/>
      <c r="F505" s="686">
        <f>E505*D505</f>
        <v>0</v>
      </c>
    </row>
    <row r="506" spans="1:6" s="14" customFormat="1">
      <c r="A506" s="241"/>
      <c r="B506" s="36"/>
      <c r="C506" s="70"/>
      <c r="D506" s="471"/>
      <c r="E506" s="159"/>
      <c r="F506" s="731"/>
    </row>
    <row r="507" spans="1:6" s="14" customFormat="1" ht="183.75" customHeight="1">
      <c r="A507" s="1100" t="s">
        <v>328</v>
      </c>
      <c r="B507" s="36" t="s">
        <v>986</v>
      </c>
      <c r="C507" s="70"/>
      <c r="D507" s="471"/>
      <c r="E507" s="159"/>
      <c r="F507" s="731"/>
    </row>
    <row r="508" spans="1:6" s="14" customFormat="1" ht="29.25" customHeight="1">
      <c r="A508" s="1106"/>
      <c r="B508" s="35" t="s">
        <v>709</v>
      </c>
      <c r="C508" s="58" t="s">
        <v>327</v>
      </c>
      <c r="D508" s="800">
        <v>39.700000000000003</v>
      </c>
      <c r="E508" s="158"/>
      <c r="F508" s="686">
        <f>E508*D508</f>
        <v>0</v>
      </c>
    </row>
    <row r="509" spans="1:6" s="14" customFormat="1" ht="16.5" customHeight="1">
      <c r="A509" s="238"/>
      <c r="B509" s="77"/>
      <c r="C509" s="80"/>
      <c r="D509" s="501"/>
      <c r="E509" s="274"/>
      <c r="F509" s="740"/>
    </row>
    <row r="510" spans="1:6" s="14" customFormat="1" ht="98.25" customHeight="1">
      <c r="A510" s="1176" t="s">
        <v>329</v>
      </c>
      <c r="B510" s="36" t="s">
        <v>987</v>
      </c>
      <c r="C510" s="70"/>
      <c r="D510" s="471"/>
      <c r="E510" s="274"/>
      <c r="F510" s="740"/>
    </row>
    <row r="511" spans="1:6" s="14" customFormat="1" ht="32.25" customHeight="1">
      <c r="A511" s="1177"/>
      <c r="B511" s="35" t="s">
        <v>710</v>
      </c>
      <c r="C511" s="58" t="s">
        <v>327</v>
      </c>
      <c r="D511" s="470">
        <v>133.6</v>
      </c>
      <c r="E511" s="275"/>
      <c r="F511" s="686">
        <f>E511*D511</f>
        <v>0</v>
      </c>
    </row>
    <row r="512" spans="1:6" s="14" customFormat="1" ht="14.25" customHeight="1">
      <c r="A512" s="246"/>
      <c r="B512" s="36"/>
      <c r="C512" s="60"/>
      <c r="D512" s="471"/>
      <c r="E512" s="274"/>
      <c r="F512" s="688"/>
    </row>
    <row r="513" spans="1:6" s="14" customFormat="1" ht="84" customHeight="1">
      <c r="A513" s="1176" t="s">
        <v>331</v>
      </c>
      <c r="B513" s="313" t="s">
        <v>988</v>
      </c>
      <c r="C513" s="312"/>
      <c r="D513" s="471"/>
      <c r="E513" s="274"/>
      <c r="F513" s="740"/>
    </row>
    <row r="514" spans="1:6" s="14" customFormat="1" ht="29.25" customHeight="1">
      <c r="A514" s="1180"/>
      <c r="B514" s="310" t="s">
        <v>711</v>
      </c>
      <c r="C514" s="86" t="s">
        <v>327</v>
      </c>
      <c r="D514" s="801">
        <v>111</v>
      </c>
      <c r="E514" s="275"/>
      <c r="F514" s="706">
        <f>E514*D514</f>
        <v>0</v>
      </c>
    </row>
    <row r="515" spans="1:6" s="14" customFormat="1" ht="13.5" customHeight="1">
      <c r="A515" s="563"/>
      <c r="B515" s="564"/>
      <c r="C515" s="565"/>
      <c r="D515" s="566"/>
      <c r="E515" s="567"/>
      <c r="F515" s="741"/>
    </row>
    <row r="516" spans="1:6" s="14" customFormat="1" ht="99" customHeight="1">
      <c r="A516" s="1181" t="s">
        <v>719</v>
      </c>
      <c r="B516" s="313" t="s">
        <v>977</v>
      </c>
      <c r="C516" s="312" t="s">
        <v>242</v>
      </c>
      <c r="D516" s="471"/>
      <c r="E516" s="274"/>
      <c r="F516" s="740"/>
    </row>
    <row r="517" spans="1:6" s="14" customFormat="1" ht="29.25" customHeight="1">
      <c r="A517" s="1177"/>
      <c r="B517" s="35" t="s">
        <v>711</v>
      </c>
      <c r="C517" s="86" t="s">
        <v>327</v>
      </c>
      <c r="D517" s="801">
        <v>16.75</v>
      </c>
      <c r="E517" s="275"/>
      <c r="F517" s="706">
        <f>E517*D517</f>
        <v>0</v>
      </c>
    </row>
    <row r="518" spans="1:6" s="311" customFormat="1" ht="13.5" customHeight="1" thickBot="1">
      <c r="A518" s="247"/>
      <c r="B518" s="63"/>
      <c r="C518" s="568"/>
      <c r="D518" s="569"/>
      <c r="E518" s="570"/>
      <c r="F518" s="742"/>
    </row>
    <row r="519" spans="1:6" s="14" customFormat="1" ht="15.75" customHeight="1" thickBot="1">
      <c r="A519" s="210" t="s">
        <v>324</v>
      </c>
      <c r="B519" s="18" t="s">
        <v>380</v>
      </c>
      <c r="C519" s="165"/>
      <c r="D519" s="500"/>
      <c r="E519" s="273"/>
      <c r="F519" s="738">
        <f>SUM(F504:F518)</f>
        <v>0</v>
      </c>
    </row>
    <row r="520" spans="1:6" ht="12.75" customHeight="1" thickBot="1">
      <c r="A520" s="1102"/>
      <c r="B520" s="1103"/>
      <c r="C520" s="1103"/>
      <c r="D520" s="1103"/>
      <c r="E520" s="1103"/>
      <c r="F520" s="1103"/>
    </row>
    <row r="521" spans="1:6" ht="14.25" customHeight="1" thickBot="1">
      <c r="A521" s="210" t="s">
        <v>332</v>
      </c>
      <c r="B521" s="18" t="s">
        <v>333</v>
      </c>
      <c r="C521" s="1104"/>
      <c r="D521" s="1105"/>
      <c r="E521" s="1105"/>
      <c r="F521" s="1105"/>
    </row>
    <row r="522" spans="1:6" s="83" customFormat="1" ht="12.75" customHeight="1" thickBot="1">
      <c r="A522" s="248"/>
      <c r="B522" s="81"/>
      <c r="C522" s="82"/>
      <c r="D522" s="503"/>
      <c r="E522" s="276"/>
      <c r="F522" s="743"/>
    </row>
    <row r="523" spans="1:6" s="83" customFormat="1" ht="107.25" customHeight="1" thickBot="1">
      <c r="A523" s="237"/>
      <c r="B523" s="64" t="s">
        <v>334</v>
      </c>
      <c r="C523" s="69"/>
      <c r="D523" s="504"/>
      <c r="E523" s="385"/>
      <c r="F523" s="744"/>
    </row>
    <row r="524" spans="1:6" s="83" customFormat="1" ht="15" customHeight="1">
      <c r="A524" s="241"/>
      <c r="B524" s="36"/>
      <c r="C524" s="70"/>
      <c r="D524" s="471"/>
      <c r="E524" s="159"/>
      <c r="F524" s="731"/>
    </row>
    <row r="525" spans="1:6" s="83" customFormat="1" ht="160.5" customHeight="1">
      <c r="A525" s="1100" t="s">
        <v>335</v>
      </c>
      <c r="B525" s="84" t="s">
        <v>713</v>
      </c>
      <c r="C525" s="70"/>
      <c r="D525" s="471"/>
      <c r="E525" s="159"/>
      <c r="F525" s="731"/>
    </row>
    <row r="526" spans="1:6" s="83" customFormat="1" ht="17">
      <c r="A526" s="1101"/>
      <c r="B526" s="35" t="s">
        <v>712</v>
      </c>
      <c r="C526" s="50" t="s">
        <v>243</v>
      </c>
      <c r="D526" s="470">
        <v>107.5</v>
      </c>
      <c r="E526" s="158"/>
      <c r="F526" s="686">
        <f>E526*D526</f>
        <v>0</v>
      </c>
    </row>
    <row r="527" spans="1:6" s="83" customFormat="1" ht="15" customHeight="1">
      <c r="A527" s="241"/>
      <c r="B527" s="36"/>
      <c r="C527" s="70"/>
      <c r="D527" s="471"/>
      <c r="E527" s="159"/>
      <c r="F527" s="731"/>
    </row>
    <row r="528" spans="1:6" s="83" customFormat="1" ht="146.25" customHeight="1">
      <c r="A528" s="1100" t="s">
        <v>336</v>
      </c>
      <c r="B528" s="190" t="s">
        <v>714</v>
      </c>
      <c r="C528" s="70"/>
      <c r="D528" s="471"/>
      <c r="E528" s="159"/>
      <c r="F528" s="731"/>
    </row>
    <row r="529" spans="1:6" s="83" customFormat="1" ht="15" customHeight="1">
      <c r="A529" s="1106"/>
      <c r="B529" s="35" t="s">
        <v>337</v>
      </c>
      <c r="C529" s="50" t="s">
        <v>243</v>
      </c>
      <c r="D529" s="800">
        <v>285.55</v>
      </c>
      <c r="E529" s="158"/>
      <c r="F529" s="686">
        <f>E529*D529</f>
        <v>0</v>
      </c>
    </row>
    <row r="530" spans="1:6" s="83" customFormat="1" ht="15" customHeight="1">
      <c r="A530" s="239"/>
      <c r="B530" s="36"/>
      <c r="C530" s="70"/>
      <c r="D530" s="471"/>
      <c r="E530" s="159"/>
      <c r="F530" s="731"/>
    </row>
    <row r="531" spans="1:6" s="83" customFormat="1" ht="143.25" customHeight="1">
      <c r="A531" s="239" t="s">
        <v>338</v>
      </c>
      <c r="B531" s="84" t="s">
        <v>715</v>
      </c>
      <c r="C531" s="80"/>
      <c r="D531" s="501"/>
      <c r="E531" s="274"/>
      <c r="F531" s="690"/>
    </row>
    <row r="532" spans="1:6" s="83" customFormat="1" ht="15">
      <c r="A532" s="240"/>
      <c r="B532" s="35" t="s">
        <v>712</v>
      </c>
      <c r="C532" s="58" t="s">
        <v>327</v>
      </c>
      <c r="D532" s="470">
        <v>522.75</v>
      </c>
      <c r="E532" s="275"/>
      <c r="F532" s="686">
        <f>E532*D532</f>
        <v>0</v>
      </c>
    </row>
    <row r="533" spans="1:6" s="83" customFormat="1" ht="13.5" customHeight="1">
      <c r="A533" s="241"/>
      <c r="B533" s="77"/>
      <c r="C533" s="80"/>
      <c r="D533" s="501"/>
      <c r="E533" s="274"/>
      <c r="F533" s="690"/>
    </row>
    <row r="534" spans="1:6" s="83" customFormat="1" ht="143.25" customHeight="1">
      <c r="A534" s="1100" t="s">
        <v>339</v>
      </c>
      <c r="B534" s="84" t="s">
        <v>716</v>
      </c>
      <c r="C534" s="80"/>
      <c r="D534" s="501"/>
      <c r="E534" s="274"/>
      <c r="F534" s="690"/>
    </row>
    <row r="535" spans="1:6" s="83" customFormat="1" ht="15" customHeight="1">
      <c r="A535" s="1101"/>
      <c r="B535" s="35" t="s">
        <v>712</v>
      </c>
      <c r="C535" s="58" t="s">
        <v>327</v>
      </c>
      <c r="D535" s="793">
        <v>261.5</v>
      </c>
      <c r="E535" s="275"/>
      <c r="F535" s="686">
        <f>E535*D535</f>
        <v>0</v>
      </c>
    </row>
    <row r="536" spans="1:6" s="83" customFormat="1" ht="15" customHeight="1" thickBot="1">
      <c r="A536" s="309"/>
      <c r="B536" s="77"/>
      <c r="C536" s="80"/>
      <c r="D536" s="501"/>
      <c r="E536" s="274"/>
      <c r="F536" s="690"/>
    </row>
    <row r="537" spans="1:6" s="14" customFormat="1" ht="15" customHeight="1" thickBot="1">
      <c r="A537" s="210" t="s">
        <v>332</v>
      </c>
      <c r="B537" s="18" t="s">
        <v>381</v>
      </c>
      <c r="C537" s="165"/>
      <c r="D537" s="500"/>
      <c r="E537" s="273"/>
      <c r="F537" s="738">
        <f>SUM(F525:F536)</f>
        <v>0</v>
      </c>
    </row>
    <row r="538" spans="1:6" ht="6" customHeight="1" thickBot="1">
      <c r="A538" s="1102"/>
      <c r="B538" s="1103"/>
      <c r="C538" s="1103"/>
      <c r="D538" s="1103"/>
      <c r="E538" s="1103"/>
      <c r="F538" s="1103"/>
    </row>
    <row r="539" spans="1:6" ht="16" thickBot="1">
      <c r="A539" s="210" t="s">
        <v>340</v>
      </c>
      <c r="B539" s="18" t="s">
        <v>341</v>
      </c>
      <c r="C539" s="1104"/>
      <c r="D539" s="1105"/>
      <c r="E539" s="1105"/>
      <c r="F539" s="1105"/>
    </row>
    <row r="540" spans="1:6" s="14" customFormat="1" ht="15" thickBot="1">
      <c r="A540" s="245"/>
      <c r="B540" s="54"/>
      <c r="C540" s="387"/>
      <c r="D540" s="505"/>
      <c r="E540" s="272"/>
      <c r="F540" s="745"/>
    </row>
    <row r="541" spans="1:6" s="14" customFormat="1" ht="234.75" customHeight="1" thickBot="1">
      <c r="A541" s="237"/>
      <c r="B541" s="79" t="s">
        <v>508</v>
      </c>
      <c r="C541" s="69"/>
      <c r="D541" s="471"/>
      <c r="E541" s="159"/>
      <c r="F541" s="734"/>
    </row>
    <row r="542" spans="1:6" s="14" customFormat="1">
      <c r="A542" s="386"/>
      <c r="B542" s="384"/>
      <c r="C542" s="70"/>
      <c r="D542" s="506"/>
      <c r="E542" s="159"/>
      <c r="F542" s="734"/>
    </row>
    <row r="543" spans="1:6" s="14" customFormat="1" ht="117.75" customHeight="1">
      <c r="A543" s="1100" t="s">
        <v>342</v>
      </c>
      <c r="B543" s="77" t="s">
        <v>912</v>
      </c>
      <c r="C543" s="70"/>
      <c r="D543" s="471"/>
      <c r="E543" s="159"/>
      <c r="F543" s="731"/>
    </row>
    <row r="544" spans="1:6" s="14" customFormat="1" ht="14.25" customHeight="1">
      <c r="A544" s="1101"/>
      <c r="B544" s="85" t="s">
        <v>433</v>
      </c>
      <c r="C544" s="58" t="s">
        <v>327</v>
      </c>
      <c r="D544" s="470">
        <v>99</v>
      </c>
      <c r="E544" s="158"/>
      <c r="F544" s="686">
        <f>E544*D544</f>
        <v>0</v>
      </c>
    </row>
    <row r="545" spans="1:6" s="14" customFormat="1" ht="15">
      <c r="A545" s="1101"/>
      <c r="B545" s="85" t="s">
        <v>434</v>
      </c>
      <c r="C545" s="58" t="s">
        <v>327</v>
      </c>
      <c r="D545" s="470">
        <v>99</v>
      </c>
      <c r="E545" s="158"/>
      <c r="F545" s="686">
        <f>E545*D545</f>
        <v>0</v>
      </c>
    </row>
    <row r="546" spans="1:6" s="14" customFormat="1">
      <c r="A546" s="241"/>
      <c r="B546" s="36"/>
      <c r="C546" s="70"/>
      <c r="D546" s="471"/>
      <c r="E546" s="159"/>
      <c r="F546" s="731"/>
    </row>
    <row r="547" spans="1:6" s="14" customFormat="1" ht="123" customHeight="1">
      <c r="A547" s="1100" t="s">
        <v>343</v>
      </c>
      <c r="B547" s="77" t="s">
        <v>717</v>
      </c>
      <c r="C547" s="70"/>
      <c r="D547" s="471"/>
      <c r="E547" s="159"/>
      <c r="F547" s="731"/>
    </row>
    <row r="548" spans="1:6" s="14" customFormat="1" ht="15">
      <c r="A548" s="1101"/>
      <c r="B548" s="85" t="s">
        <v>433</v>
      </c>
      <c r="C548" s="58" t="s">
        <v>327</v>
      </c>
      <c r="D548" s="800">
        <v>0</v>
      </c>
      <c r="E548" s="158"/>
      <c r="F548" s="686">
        <f>E548*D548</f>
        <v>0</v>
      </c>
    </row>
    <row r="549" spans="1:6" s="14" customFormat="1" ht="15">
      <c r="A549" s="1101"/>
      <c r="B549" s="85" t="s">
        <v>434</v>
      </c>
      <c r="C549" s="58" t="s">
        <v>327</v>
      </c>
      <c r="D549" s="800">
        <v>0</v>
      </c>
      <c r="E549" s="158"/>
      <c r="F549" s="686">
        <f>E549*D549</f>
        <v>0</v>
      </c>
    </row>
    <row r="550" spans="1:6" s="14" customFormat="1">
      <c r="A550" s="241"/>
      <c r="B550" s="36"/>
      <c r="C550" s="70"/>
      <c r="D550" s="471"/>
      <c r="E550" s="159"/>
      <c r="F550" s="731"/>
    </row>
    <row r="551" spans="1:6" s="14" customFormat="1" ht="119.25" customHeight="1">
      <c r="A551" s="1101" t="s">
        <v>344</v>
      </c>
      <c r="B551" s="77" t="s">
        <v>891</v>
      </c>
      <c r="C551" s="80"/>
      <c r="D551" s="501"/>
      <c r="E551" s="274"/>
      <c r="F551" s="690"/>
    </row>
    <row r="552" spans="1:6" s="14" customFormat="1" ht="15">
      <c r="A552" s="1101"/>
      <c r="B552" s="85" t="s">
        <v>433</v>
      </c>
      <c r="C552" s="58" t="s">
        <v>327</v>
      </c>
      <c r="D552" s="470">
        <v>92.6</v>
      </c>
      <c r="E552" s="158"/>
      <c r="F552" s="686">
        <f>E552*D552</f>
        <v>0</v>
      </c>
    </row>
    <row r="553" spans="1:6" s="14" customFormat="1" ht="15">
      <c r="A553" s="1101"/>
      <c r="B553" s="85" t="s">
        <v>434</v>
      </c>
      <c r="C553" s="58" t="s">
        <v>327</v>
      </c>
      <c r="D553" s="470">
        <v>92.6</v>
      </c>
      <c r="E553" s="158"/>
      <c r="F553" s="686">
        <f>E553*D553</f>
        <v>0</v>
      </c>
    </row>
    <row r="554" spans="1:6" s="14" customFormat="1">
      <c r="A554" s="240"/>
      <c r="B554" s="77"/>
      <c r="C554" s="80"/>
      <c r="D554" s="501"/>
      <c r="E554" s="274"/>
      <c r="F554" s="690"/>
    </row>
    <row r="555" spans="1:6" s="14" customFormat="1" ht="110.25" customHeight="1">
      <c r="A555" s="1100" t="s">
        <v>345</v>
      </c>
      <c r="B555" s="77" t="s">
        <v>892</v>
      </c>
      <c r="C555" s="80"/>
      <c r="D555" s="501"/>
      <c r="E555" s="274"/>
      <c r="F555" s="690"/>
    </row>
    <row r="556" spans="1:6" s="14" customFormat="1" ht="15">
      <c r="A556" s="1101"/>
      <c r="B556" s="85" t="s">
        <v>433</v>
      </c>
      <c r="C556" s="58" t="s">
        <v>327</v>
      </c>
      <c r="D556" s="470">
        <v>91.56</v>
      </c>
      <c r="E556" s="158"/>
      <c r="F556" s="686">
        <f>E556*D556</f>
        <v>0</v>
      </c>
    </row>
    <row r="557" spans="1:6" s="14" customFormat="1" ht="15">
      <c r="A557" s="1106"/>
      <c r="B557" s="85" t="s">
        <v>434</v>
      </c>
      <c r="C557" s="58" t="s">
        <v>327</v>
      </c>
      <c r="D557" s="470">
        <v>91.56</v>
      </c>
      <c r="E557" s="158"/>
      <c r="F557" s="686">
        <f>E557*D557</f>
        <v>0</v>
      </c>
    </row>
    <row r="558" spans="1:6" s="14" customFormat="1">
      <c r="A558" s="240"/>
      <c r="B558" s="77"/>
      <c r="C558" s="80"/>
      <c r="D558" s="501"/>
      <c r="E558" s="274"/>
      <c r="F558" s="690"/>
    </row>
    <row r="559" spans="1:6" s="14" customFormat="1" ht="93" customHeight="1">
      <c r="A559" s="1100" t="s">
        <v>346</v>
      </c>
      <c r="B559" s="77" t="s">
        <v>890</v>
      </c>
      <c r="C559" s="80"/>
      <c r="D559" s="501"/>
      <c r="E559" s="274"/>
      <c r="F559" s="690"/>
    </row>
    <row r="560" spans="1:6" s="14" customFormat="1" ht="15">
      <c r="A560" s="1101"/>
      <c r="B560" s="85" t="s">
        <v>433</v>
      </c>
      <c r="C560" s="58" t="s">
        <v>327</v>
      </c>
      <c r="D560" s="800">
        <v>536.32000000000005</v>
      </c>
      <c r="E560" s="158"/>
      <c r="F560" s="686">
        <f>E560*D560</f>
        <v>0</v>
      </c>
    </row>
    <row r="561" spans="1:6" s="14" customFormat="1" ht="15">
      <c r="A561" s="1101"/>
      <c r="B561" s="85" t="s">
        <v>434</v>
      </c>
      <c r="C561" s="58" t="s">
        <v>327</v>
      </c>
      <c r="D561" s="800">
        <v>536.32000000000005</v>
      </c>
      <c r="E561" s="158"/>
      <c r="F561" s="686">
        <f>E561*D561</f>
        <v>0</v>
      </c>
    </row>
    <row r="562" spans="1:6" s="14" customFormat="1">
      <c r="A562" s="239"/>
      <c r="B562" s="77"/>
      <c r="C562" s="80"/>
      <c r="D562" s="501"/>
      <c r="E562" s="274"/>
      <c r="F562" s="690"/>
    </row>
    <row r="563" spans="1:6" s="14" customFormat="1" ht="225" customHeight="1">
      <c r="A563" s="1100" t="s">
        <v>510</v>
      </c>
      <c r="B563" s="77" t="s">
        <v>880</v>
      </c>
      <c r="C563" s="80"/>
      <c r="D563" s="501"/>
      <c r="E563" s="274"/>
      <c r="F563" s="690"/>
    </row>
    <row r="564" spans="1:6" s="14" customFormat="1" ht="15.75" customHeight="1">
      <c r="A564" s="1101"/>
      <c r="B564" s="85" t="s">
        <v>443</v>
      </c>
      <c r="C564" s="58" t="s">
        <v>327</v>
      </c>
      <c r="D564" s="470">
        <v>21.75</v>
      </c>
      <c r="E564" s="158"/>
      <c r="F564" s="686">
        <f>E564*D564</f>
        <v>0</v>
      </c>
    </row>
    <row r="565" spans="1:6" s="14" customFormat="1" ht="14.25" customHeight="1">
      <c r="A565" s="1106"/>
      <c r="B565" s="85" t="s">
        <v>435</v>
      </c>
      <c r="C565" s="58" t="s">
        <v>327</v>
      </c>
      <c r="D565" s="470">
        <v>21.75</v>
      </c>
      <c r="E565" s="158"/>
      <c r="F565" s="686">
        <f>E565*D565</f>
        <v>0</v>
      </c>
    </row>
    <row r="566" spans="1:6" s="14" customFormat="1">
      <c r="A566" s="240"/>
      <c r="B566" s="77"/>
      <c r="C566" s="80"/>
      <c r="D566" s="501"/>
      <c r="E566" s="274"/>
      <c r="F566" s="690"/>
    </row>
    <row r="567" spans="1:6" s="14" customFormat="1" ht="263.25" customHeight="1">
      <c r="A567" s="1100" t="s">
        <v>347</v>
      </c>
      <c r="B567" s="77" t="s">
        <v>879</v>
      </c>
      <c r="C567" s="80"/>
      <c r="D567" s="501"/>
      <c r="E567" s="274"/>
      <c r="F567" s="690"/>
    </row>
    <row r="568" spans="1:6" s="14" customFormat="1" ht="15.75" customHeight="1">
      <c r="A568" s="1101"/>
      <c r="B568" s="85" t="s">
        <v>718</v>
      </c>
      <c r="C568" s="86" t="s">
        <v>49</v>
      </c>
      <c r="D568" s="502">
        <v>26.3</v>
      </c>
      <c r="E568" s="275"/>
      <c r="F568" s="686">
        <f>E568*D568</f>
        <v>0</v>
      </c>
    </row>
    <row r="569" spans="1:6" s="14" customFormat="1">
      <c r="A569" s="241"/>
      <c r="B569" s="36"/>
      <c r="C569" s="80"/>
      <c r="D569" s="501"/>
      <c r="E569" s="274"/>
      <c r="F569" s="690"/>
    </row>
    <row r="570" spans="1:6" s="14" customFormat="1" ht="90.75" customHeight="1">
      <c r="A570" s="1100" t="s">
        <v>348</v>
      </c>
      <c r="B570" s="314" t="s">
        <v>720</v>
      </c>
      <c r="C570" s="80"/>
      <c r="D570" s="501"/>
      <c r="E570" s="274"/>
      <c r="F570" s="690"/>
    </row>
    <row r="571" spans="1:6" s="14" customFormat="1" ht="93.75" customHeight="1">
      <c r="A571" s="1101"/>
      <c r="B571" s="189" t="s">
        <v>721</v>
      </c>
      <c r="C571" s="80"/>
      <c r="D571" s="501"/>
      <c r="E571" s="274"/>
      <c r="F571" s="690"/>
    </row>
    <row r="572" spans="1:6" s="14" customFormat="1" ht="15" customHeight="1">
      <c r="A572" s="1101"/>
      <c r="B572" s="189" t="s">
        <v>496</v>
      </c>
      <c r="C572" s="80"/>
      <c r="D572" s="501"/>
      <c r="E572" s="274"/>
      <c r="F572" s="690"/>
    </row>
    <row r="573" spans="1:6" s="14" customFormat="1" ht="81" customHeight="1">
      <c r="A573" s="1101"/>
      <c r="B573" s="189" t="s">
        <v>722</v>
      </c>
      <c r="C573" s="80"/>
      <c r="D573" s="501"/>
      <c r="E573" s="274"/>
      <c r="F573" s="690"/>
    </row>
    <row r="574" spans="1:6" s="14" customFormat="1">
      <c r="A574" s="1101"/>
      <c r="B574" s="77"/>
      <c r="C574" s="80"/>
      <c r="D574" s="501"/>
      <c r="E574" s="274"/>
      <c r="F574" s="690"/>
    </row>
    <row r="575" spans="1:6" s="14" customFormat="1" ht="15">
      <c r="A575" s="1106"/>
      <c r="B575" s="85" t="s">
        <v>260</v>
      </c>
      <c r="C575" s="86" t="s">
        <v>49</v>
      </c>
      <c r="D575" s="794">
        <v>31.7</v>
      </c>
      <c r="E575" s="275"/>
      <c r="F575" s="686">
        <f>E575*D575</f>
        <v>0</v>
      </c>
    </row>
    <row r="576" spans="1:6" s="14" customFormat="1">
      <c r="A576" s="295"/>
      <c r="B576" s="77"/>
      <c r="C576" s="80"/>
      <c r="D576" s="501"/>
      <c r="E576" s="274"/>
      <c r="F576" s="690"/>
    </row>
    <row r="577" spans="1:6" s="14" customFormat="1" ht="351" customHeight="1">
      <c r="A577" s="573" t="s">
        <v>877</v>
      </c>
      <c r="B577" s="571" t="s">
        <v>875</v>
      </c>
      <c r="C577" s="77"/>
      <c r="D577" s="507"/>
      <c r="E577" s="441"/>
      <c r="F577" s="740"/>
    </row>
    <row r="578" spans="1:6" s="317" customFormat="1" ht="13.5" customHeight="1">
      <c r="A578" s="572"/>
      <c r="B578" s="318"/>
      <c r="C578" s="77"/>
      <c r="D578" s="507"/>
      <c r="E578" s="166"/>
      <c r="F578" s="740"/>
    </row>
    <row r="579" spans="1:6" s="317" customFormat="1" ht="15" customHeight="1">
      <c r="A579" s="316"/>
      <c r="B579" s="319" t="s">
        <v>723</v>
      </c>
      <c r="C579" s="85"/>
      <c r="D579" s="802">
        <v>64</v>
      </c>
      <c r="E579" s="168"/>
      <c r="F579" s="746">
        <f>D579*E579</f>
        <v>0</v>
      </c>
    </row>
    <row r="580" spans="1:6" s="317" customFormat="1" ht="12.75" customHeight="1">
      <c r="A580" s="316"/>
      <c r="B580" s="434"/>
      <c r="C580" s="77"/>
      <c r="D580" s="508"/>
      <c r="E580" s="166"/>
      <c r="F580" s="740"/>
    </row>
    <row r="581" spans="1:6" s="317" customFormat="1" ht="132" customHeight="1">
      <c r="A581" s="442" t="s">
        <v>878</v>
      </c>
      <c r="B581" s="435" t="s">
        <v>876</v>
      </c>
      <c r="C581" s="77"/>
      <c r="D581" s="508"/>
      <c r="E581" s="166"/>
      <c r="F581" s="740"/>
    </row>
    <row r="582" spans="1:6" s="317" customFormat="1" ht="18" customHeight="1">
      <c r="A582" s="316"/>
      <c r="B582" s="319" t="s">
        <v>723</v>
      </c>
      <c r="C582" s="85"/>
      <c r="D582" s="802">
        <v>15.5</v>
      </c>
      <c r="E582" s="168"/>
      <c r="F582" s="747">
        <f>D582*E582</f>
        <v>0</v>
      </c>
    </row>
    <row r="583" spans="1:6" s="14" customFormat="1">
      <c r="A583" s="315"/>
      <c r="B583" s="77"/>
      <c r="C583" s="80"/>
      <c r="D583" s="501"/>
      <c r="E583" s="274"/>
      <c r="F583" s="690"/>
    </row>
    <row r="584" spans="1:6" s="14" customFormat="1" ht="16.5" customHeight="1" thickBot="1">
      <c r="A584" s="210" t="s">
        <v>340</v>
      </c>
      <c r="B584" s="18" t="s">
        <v>382</v>
      </c>
      <c r="C584" s="169"/>
      <c r="D584" s="509"/>
      <c r="E584" s="277"/>
      <c r="F584" s="748">
        <f>SUM(F543:F583)</f>
        <v>0</v>
      </c>
    </row>
    <row r="585" spans="1:6" s="14" customFormat="1" ht="13.5" customHeight="1" thickBot="1">
      <c r="A585" s="439"/>
      <c r="B585" s="437"/>
      <c r="C585" s="437"/>
      <c r="D585" s="510"/>
      <c r="E585" s="440"/>
      <c r="F585" s="749"/>
    </row>
    <row r="586" spans="1:6" s="391" customFormat="1" ht="15" customHeight="1">
      <c r="A586" s="389" t="s">
        <v>353</v>
      </c>
      <c r="B586" s="390" t="s">
        <v>509</v>
      </c>
      <c r="C586" s="1178"/>
      <c r="D586" s="1179"/>
      <c r="E586" s="1179"/>
      <c r="F586" s="1179"/>
    </row>
    <row r="587" spans="1:6" s="53" customFormat="1" ht="12" customHeight="1">
      <c r="A587" s="438"/>
      <c r="B587" s="436"/>
      <c r="C587" s="437"/>
      <c r="D587" s="510"/>
      <c r="E587" s="437"/>
      <c r="F587" s="750"/>
    </row>
    <row r="588" spans="1:6" ht="30">
      <c r="A588" s="1182" t="s">
        <v>882</v>
      </c>
      <c r="B588" s="519" t="s">
        <v>553</v>
      </c>
      <c r="C588" s="201" t="s">
        <v>281</v>
      </c>
      <c r="D588" s="520">
        <v>4</v>
      </c>
      <c r="E588" s="521"/>
      <c r="F588" s="751">
        <f>E588*D588</f>
        <v>0</v>
      </c>
    </row>
    <row r="589" spans="1:6" ht="24.75" customHeight="1">
      <c r="A589" s="1182"/>
      <c r="B589" s="519" t="s">
        <v>552</v>
      </c>
      <c r="C589" s="201" t="s">
        <v>281</v>
      </c>
      <c r="D589" s="520">
        <v>4</v>
      </c>
      <c r="E589" s="521"/>
      <c r="F589" s="751">
        <f>E589*D589</f>
        <v>0</v>
      </c>
    </row>
    <row r="590" spans="1:6" ht="18.75" customHeight="1">
      <c r="A590" s="1182"/>
      <c r="B590" s="519" t="s">
        <v>551</v>
      </c>
      <c r="C590" s="201" t="s">
        <v>281</v>
      </c>
      <c r="D590" s="520">
        <v>4</v>
      </c>
      <c r="E590" s="521"/>
      <c r="F590" s="751">
        <f>E590*D590</f>
        <v>0</v>
      </c>
    </row>
    <row r="591" spans="1:6">
      <c r="A591" s="283"/>
      <c r="B591" s="288"/>
      <c r="C591" s="286"/>
      <c r="D591" s="511"/>
      <c r="E591" s="287"/>
      <c r="F591" s="752"/>
    </row>
    <row r="592" spans="1:6" ht="15">
      <c r="A592" s="1182" t="s">
        <v>883</v>
      </c>
      <c r="B592" s="200" t="s">
        <v>555</v>
      </c>
      <c r="C592" s="195"/>
      <c r="D592" s="194"/>
      <c r="E592" s="280"/>
      <c r="F592" s="753"/>
    </row>
    <row r="593" spans="1:9" ht="15">
      <c r="A593" s="1182"/>
      <c r="B593" s="519" t="s">
        <v>549</v>
      </c>
      <c r="C593" s="201" t="s">
        <v>281</v>
      </c>
      <c r="D593" s="520">
        <v>4</v>
      </c>
      <c r="E593" s="521"/>
      <c r="F593" s="751">
        <f>E593*D593</f>
        <v>0</v>
      </c>
    </row>
    <row r="594" spans="1:9" ht="30">
      <c r="A594" s="1182"/>
      <c r="B594" s="519" t="s">
        <v>550</v>
      </c>
      <c r="C594" s="201" t="s">
        <v>281</v>
      </c>
      <c r="D594" s="520">
        <v>4</v>
      </c>
      <c r="E594" s="521"/>
      <c r="F594" s="751">
        <f>E594*D594</f>
        <v>0</v>
      </c>
    </row>
    <row r="595" spans="1:9" ht="30">
      <c r="A595" s="1183"/>
      <c r="B595" s="519" t="s">
        <v>554</v>
      </c>
      <c r="C595" s="201" t="s">
        <v>281</v>
      </c>
      <c r="D595" s="520">
        <v>4</v>
      </c>
      <c r="E595" s="521"/>
      <c r="F595" s="751">
        <f>E595*D595</f>
        <v>0</v>
      </c>
    </row>
    <row r="596" spans="1:9" ht="11.25" customHeight="1">
      <c r="A596" s="289"/>
      <c r="B596" s="288"/>
      <c r="C596" s="286"/>
      <c r="D596" s="511"/>
      <c r="E596" s="287"/>
      <c r="F596" s="752"/>
    </row>
    <row r="597" spans="1:9" ht="15">
      <c r="A597" s="1184" t="s">
        <v>884</v>
      </c>
      <c r="B597" s="200" t="s">
        <v>897</v>
      </c>
      <c r="C597" s="1111"/>
      <c r="D597" s="1112"/>
      <c r="E597" s="1112"/>
      <c r="F597" s="1112"/>
    </row>
    <row r="598" spans="1:9" ht="14.25" customHeight="1">
      <c r="A598" s="1183"/>
      <c r="B598" s="662" t="s">
        <v>461</v>
      </c>
      <c r="C598" s="1113"/>
      <c r="D598" s="1114"/>
      <c r="E598" s="1114"/>
      <c r="F598" s="1114"/>
    </row>
    <row r="599" spans="1:9">
      <c r="A599" s="523"/>
      <c r="B599" s="200"/>
      <c r="C599" s="537"/>
      <c r="D599" s="526"/>
      <c r="E599" s="527"/>
      <c r="F599" s="755"/>
    </row>
    <row r="600" spans="1:9" ht="156" customHeight="1">
      <c r="A600" s="1107" t="s">
        <v>898</v>
      </c>
      <c r="B600" s="200" t="s">
        <v>914</v>
      </c>
      <c r="C600" s="528"/>
      <c r="D600" s="526"/>
      <c r="E600" s="543"/>
      <c r="F600" s="754"/>
      <c r="I600" s="779"/>
    </row>
    <row r="601" spans="1:9" ht="17.25" customHeight="1">
      <c r="A601" s="1108"/>
      <c r="B601" s="539" t="s">
        <v>893</v>
      </c>
      <c r="C601" s="530" t="s">
        <v>397</v>
      </c>
      <c r="D601" s="532">
        <v>278.5</v>
      </c>
      <c r="E601" s="535"/>
      <c r="F601" s="680">
        <f>D601*E601</f>
        <v>0</v>
      </c>
    </row>
    <row r="602" spans="1:9">
      <c r="A602" s="523"/>
      <c r="B602" s="524"/>
      <c r="C602" s="537"/>
      <c r="D602" s="398"/>
      <c r="E602" s="322"/>
      <c r="F602" s="755"/>
    </row>
    <row r="603" spans="1:9" ht="178.5" customHeight="1">
      <c r="A603" s="1109" t="s">
        <v>899</v>
      </c>
      <c r="B603" s="87" t="s">
        <v>915</v>
      </c>
      <c r="C603" s="536"/>
      <c r="D603" s="540"/>
      <c r="E603" s="527"/>
      <c r="F603" s="754"/>
    </row>
    <row r="604" spans="1:9" ht="15">
      <c r="A604" s="1110"/>
      <c r="B604" s="544" t="s">
        <v>894</v>
      </c>
      <c r="C604" s="547" t="s">
        <v>49</v>
      </c>
      <c r="D604" s="548">
        <v>930</v>
      </c>
      <c r="E604" s="535"/>
      <c r="F604" s="550">
        <f>D604*E604</f>
        <v>0</v>
      </c>
    </row>
    <row r="605" spans="1:9">
      <c r="A605" s="529"/>
      <c r="B605" s="545"/>
      <c r="C605" s="546"/>
      <c r="D605" s="171"/>
      <c r="E605" s="534"/>
      <c r="F605" s="756"/>
    </row>
    <row r="606" spans="1:9" ht="253.5" customHeight="1">
      <c r="A606" s="1110" t="s">
        <v>900</v>
      </c>
      <c r="B606" s="541" t="s">
        <v>913</v>
      </c>
      <c r="C606" s="31"/>
      <c r="D606" s="549"/>
      <c r="E606" s="542"/>
      <c r="F606" s="718"/>
    </row>
    <row r="607" spans="1:9" ht="15">
      <c r="A607" s="1110"/>
      <c r="B607" s="519" t="s">
        <v>895</v>
      </c>
      <c r="C607" s="296" t="s">
        <v>49</v>
      </c>
      <c r="D607" s="531">
        <v>930</v>
      </c>
      <c r="E607" s="533"/>
      <c r="F607" s="679">
        <f>D607*E607</f>
        <v>0</v>
      </c>
    </row>
    <row r="608" spans="1:9">
      <c r="A608" s="529"/>
      <c r="B608" s="525"/>
      <c r="C608" s="397"/>
      <c r="D608" s="538"/>
      <c r="E608" s="543"/>
      <c r="F608" s="757"/>
    </row>
    <row r="609" spans="1:7" s="53" customFormat="1" ht="12.75" customHeight="1">
      <c r="A609" s="670"/>
      <c r="B609" s="671" t="s">
        <v>896</v>
      </c>
      <c r="C609" s="672"/>
      <c r="D609" s="673"/>
      <c r="E609" s="674"/>
      <c r="F609" s="758">
        <f>SUM(F590:F608)</f>
        <v>0</v>
      </c>
    </row>
    <row r="610" spans="1:7" s="583" customFormat="1" ht="10.5" customHeight="1">
      <c r="A610" s="636"/>
      <c r="B610" s="580"/>
      <c r="C610" s="52"/>
      <c r="D610" s="581"/>
      <c r="E610" s="582"/>
      <c r="F610" s="759"/>
    </row>
    <row r="611" spans="1:7" s="101" customFormat="1" ht="14.25" customHeight="1">
      <c r="A611" s="614" t="s">
        <v>363</v>
      </c>
      <c r="B611" s="669" t="s">
        <v>917</v>
      </c>
      <c r="C611" s="632"/>
      <c r="D611" s="631"/>
      <c r="E611" s="630"/>
      <c r="F611" s="760"/>
      <c r="G611" s="574"/>
    </row>
    <row r="612" spans="1:7" s="101" customFormat="1" ht="10.5" customHeight="1">
      <c r="A612" s="675"/>
      <c r="B612" s="669"/>
      <c r="C612" s="632"/>
      <c r="D612" s="676"/>
      <c r="E612" s="677"/>
      <c r="F612" s="760"/>
      <c r="G612" s="575"/>
    </row>
    <row r="613" spans="1:7" s="101" customFormat="1" ht="40.5" customHeight="1">
      <c r="A613" s="637" t="s">
        <v>938</v>
      </c>
      <c r="B613" s="588" t="s">
        <v>918</v>
      </c>
      <c r="C613" s="647" t="s">
        <v>362</v>
      </c>
      <c r="D613" s="624">
        <v>100</v>
      </c>
      <c r="E613" s="592"/>
      <c r="F613" s="681">
        <f>D613*E613</f>
        <v>0</v>
      </c>
      <c r="G613" s="575"/>
    </row>
    <row r="614" spans="1:7" s="101" customFormat="1" ht="10.5" customHeight="1">
      <c r="A614" s="637"/>
      <c r="B614" s="626"/>
      <c r="C614" s="648"/>
      <c r="D614" s="598"/>
      <c r="E614" s="608"/>
      <c r="F614" s="761"/>
      <c r="G614" s="575"/>
    </row>
    <row r="615" spans="1:7" s="101" customFormat="1" ht="29">
      <c r="A615" s="637" t="s">
        <v>939</v>
      </c>
      <c r="B615" s="626" t="s">
        <v>919</v>
      </c>
      <c r="C615" s="648" t="s">
        <v>281</v>
      </c>
      <c r="D615" s="629">
        <v>10</v>
      </c>
      <c r="E615" s="592"/>
      <c r="F615" s="683">
        <f>D615*E615</f>
        <v>0</v>
      </c>
      <c r="G615" s="575"/>
    </row>
    <row r="616" spans="1:7" s="101" customFormat="1">
      <c r="A616" s="638"/>
      <c r="B616" s="628"/>
      <c r="C616" s="649"/>
      <c r="D616" s="598"/>
      <c r="E616" s="607"/>
      <c r="F616" s="762"/>
      <c r="G616" s="575"/>
    </row>
    <row r="617" spans="1:7" s="101" customFormat="1" ht="56">
      <c r="A617" s="639" t="s">
        <v>940</v>
      </c>
      <c r="B617" s="605" t="s">
        <v>920</v>
      </c>
      <c r="C617" s="650"/>
      <c r="D617" s="627"/>
      <c r="E617" s="625"/>
      <c r="F617" s="763"/>
      <c r="G617" s="575"/>
    </row>
    <row r="618" spans="1:7" s="101" customFormat="1" ht="15">
      <c r="A618" s="640"/>
      <c r="B618" s="600" t="s">
        <v>921</v>
      </c>
      <c r="C618" s="648" t="s">
        <v>361</v>
      </c>
      <c r="D618" s="609">
        <v>35</v>
      </c>
      <c r="E618" s="599"/>
      <c r="F618" s="769">
        <f>D618*E618</f>
        <v>0</v>
      </c>
      <c r="G618" s="575"/>
    </row>
    <row r="619" spans="1:7" s="101" customFormat="1" ht="15">
      <c r="A619" s="640"/>
      <c r="B619" s="585" t="s">
        <v>922</v>
      </c>
      <c r="C619" s="648" t="s">
        <v>361</v>
      </c>
      <c r="D619" s="609">
        <v>10</v>
      </c>
      <c r="E619" s="597"/>
      <c r="F619" s="770">
        <f>D619*E619</f>
        <v>0</v>
      </c>
      <c r="G619" s="575"/>
    </row>
    <row r="620" spans="1:7" s="101" customFormat="1" ht="12.75" customHeight="1">
      <c r="A620" s="641"/>
      <c r="B620" s="613"/>
      <c r="C620" s="647"/>
      <c r="D620" s="598"/>
      <c r="E620" s="608"/>
      <c r="F620" s="682"/>
      <c r="G620" s="575"/>
    </row>
    <row r="621" spans="1:7" s="101" customFormat="1" ht="56">
      <c r="A621" s="637" t="s">
        <v>941</v>
      </c>
      <c r="B621" s="605" t="s">
        <v>923</v>
      </c>
      <c r="C621" s="649"/>
      <c r="D621" s="634"/>
      <c r="E621" s="619"/>
      <c r="F621" s="781"/>
      <c r="G621" s="575"/>
    </row>
    <row r="622" spans="1:7" s="101" customFormat="1" ht="28">
      <c r="A622" s="644"/>
      <c r="B622" s="610" t="s">
        <v>924</v>
      </c>
      <c r="C622" s="648"/>
      <c r="D622" s="622"/>
      <c r="E622" s="780"/>
      <c r="F622" s="764"/>
      <c r="G622" s="575"/>
    </row>
    <row r="623" spans="1:7" s="101" customFormat="1" ht="15">
      <c r="A623" s="640"/>
      <c r="B623" s="611" t="s">
        <v>953</v>
      </c>
      <c r="C623" s="648" t="s">
        <v>281</v>
      </c>
      <c r="D623" s="594">
        <v>20</v>
      </c>
      <c r="E623" s="591"/>
      <c r="F623" s="683">
        <f>D623*E623</f>
        <v>0</v>
      </c>
      <c r="G623" s="575"/>
    </row>
    <row r="624" spans="1:7" s="101" customFormat="1" ht="15">
      <c r="A624" s="638"/>
      <c r="B624" s="605" t="s">
        <v>954</v>
      </c>
      <c r="C624" s="654" t="s">
        <v>281</v>
      </c>
      <c r="D624" s="594">
        <v>8</v>
      </c>
      <c r="E624" s="597"/>
      <c r="F624" s="771">
        <f>D624*E624</f>
        <v>0</v>
      </c>
      <c r="G624" s="575"/>
    </row>
    <row r="625" spans="1:7" s="101" customFormat="1" ht="15">
      <c r="A625" s="643"/>
      <c r="B625" s="605" t="s">
        <v>925</v>
      </c>
      <c r="C625" s="654" t="s">
        <v>281</v>
      </c>
      <c r="D625" s="594">
        <v>32</v>
      </c>
      <c r="E625" s="590"/>
      <c r="F625" s="772">
        <f>D625*E625</f>
        <v>0</v>
      </c>
      <c r="G625" s="575"/>
    </row>
    <row r="626" spans="1:7" s="101" customFormat="1" ht="15">
      <c r="A626" s="642"/>
      <c r="B626" s="605" t="s">
        <v>926</v>
      </c>
      <c r="C626" s="654" t="s">
        <v>281</v>
      </c>
      <c r="D626" s="635">
        <v>120</v>
      </c>
      <c r="E626" s="592"/>
      <c r="F626" s="772">
        <f>D626*E626</f>
        <v>0</v>
      </c>
      <c r="G626" s="575"/>
    </row>
    <row r="627" spans="1:7" s="101" customFormat="1" ht="10.5" customHeight="1">
      <c r="A627" s="642"/>
      <c r="B627" s="613"/>
      <c r="C627" s="650"/>
      <c r="D627" s="634"/>
      <c r="E627" s="577"/>
      <c r="F627" s="771"/>
      <c r="G627" s="575"/>
    </row>
    <row r="628" spans="1:7" s="101" customFormat="1" ht="16.5" customHeight="1">
      <c r="A628" s="644" t="s">
        <v>942</v>
      </c>
      <c r="B628" s="659" t="s">
        <v>927</v>
      </c>
      <c r="C628" s="651"/>
      <c r="D628" s="622"/>
      <c r="E628" s="606"/>
      <c r="F628" s="683"/>
      <c r="G628" s="575"/>
    </row>
    <row r="629" spans="1:7" s="101" customFormat="1" ht="29">
      <c r="A629" s="638"/>
      <c r="B629" s="586" t="s">
        <v>952</v>
      </c>
      <c r="C629" s="655"/>
      <c r="D629" s="622"/>
      <c r="E629" s="606"/>
      <c r="F629" s="683"/>
      <c r="G629" s="575"/>
    </row>
    <row r="630" spans="1:7" s="101" customFormat="1" ht="15">
      <c r="A630" s="638"/>
      <c r="B630" s="657" t="s">
        <v>928</v>
      </c>
      <c r="C630" s="651" t="s">
        <v>281</v>
      </c>
      <c r="D630" s="618">
        <v>20</v>
      </c>
      <c r="E630" s="592"/>
      <c r="F630" s="683">
        <f>D630*E630</f>
        <v>0</v>
      </c>
      <c r="G630" s="575"/>
    </row>
    <row r="631" spans="1:7" s="101" customFormat="1" ht="29">
      <c r="A631" s="644"/>
      <c r="B631" s="585" t="s">
        <v>949</v>
      </c>
      <c r="C631" s="647"/>
      <c r="D631" s="620"/>
      <c r="E631" s="606"/>
      <c r="F631" s="770"/>
      <c r="G631" s="575"/>
    </row>
    <row r="632" spans="1:7" s="101" customFormat="1" ht="15">
      <c r="A632" s="640"/>
      <c r="B632" s="658" t="s">
        <v>929</v>
      </c>
      <c r="C632" s="648" t="s">
        <v>281</v>
      </c>
      <c r="D632" s="589">
        <v>20</v>
      </c>
      <c r="E632" s="590"/>
      <c r="F632" s="782">
        <f>D632*E632</f>
        <v>0</v>
      </c>
      <c r="G632" s="575"/>
    </row>
    <row r="633" spans="1:7" s="101" customFormat="1" ht="15">
      <c r="A633" s="640"/>
      <c r="B633" s="661" t="s">
        <v>955</v>
      </c>
      <c r="C633" s="652" t="s">
        <v>281</v>
      </c>
      <c r="D633" s="595">
        <v>30</v>
      </c>
      <c r="E633" s="783"/>
      <c r="F633" s="782">
        <f>D633*E633</f>
        <v>0</v>
      </c>
      <c r="G633" s="575"/>
    </row>
    <row r="634" spans="1:7" s="101" customFormat="1" ht="29">
      <c r="A634" s="640"/>
      <c r="B634" s="588" t="s">
        <v>950</v>
      </c>
      <c r="C634" s="648"/>
      <c r="D634" s="633"/>
      <c r="E634" s="606"/>
      <c r="F634" s="683"/>
      <c r="G634" s="575"/>
    </row>
    <row r="635" spans="1:7" s="101" customFormat="1" ht="15">
      <c r="A635" s="640"/>
      <c r="B635" s="657" t="s">
        <v>930</v>
      </c>
      <c r="C635" s="653" t="s">
        <v>281</v>
      </c>
      <c r="D635" s="595">
        <v>8</v>
      </c>
      <c r="E635" s="597"/>
      <c r="F635" s="770">
        <f>D635*E635</f>
        <v>0</v>
      </c>
      <c r="G635" s="575"/>
    </row>
    <row r="636" spans="1:7" s="101" customFormat="1" ht="29">
      <c r="A636" s="640"/>
      <c r="B636" s="621" t="s">
        <v>951</v>
      </c>
      <c r="C636" s="647"/>
      <c r="D636" s="634"/>
      <c r="E636" s="623"/>
      <c r="F636" s="769"/>
      <c r="G636" s="575"/>
    </row>
    <row r="637" spans="1:7" s="101" customFormat="1" ht="15">
      <c r="A637" s="640"/>
      <c r="B637" s="658" t="s">
        <v>931</v>
      </c>
      <c r="C637" s="655" t="s">
        <v>281</v>
      </c>
      <c r="D637" s="578">
        <v>12</v>
      </c>
      <c r="E637" s="592"/>
      <c r="F637" s="683">
        <f>D637*E637</f>
        <v>0</v>
      </c>
      <c r="G637" s="575"/>
    </row>
    <row r="638" spans="1:7" s="101" customFormat="1" ht="15">
      <c r="A638" s="638"/>
      <c r="B638" s="588" t="s">
        <v>948</v>
      </c>
      <c r="C638" s="647"/>
      <c r="D638" s="617"/>
      <c r="E638" s="606"/>
      <c r="F638" s="683"/>
      <c r="G638" s="575"/>
    </row>
    <row r="639" spans="1:7" s="101" customFormat="1" ht="15">
      <c r="A639" s="638"/>
      <c r="B639" s="657" t="s">
        <v>932</v>
      </c>
      <c r="C639" s="647" t="s">
        <v>281</v>
      </c>
      <c r="D639" s="594">
        <v>25</v>
      </c>
      <c r="E639" s="599"/>
      <c r="F639" s="775">
        <f>D639*E639</f>
        <v>0</v>
      </c>
      <c r="G639" s="575"/>
    </row>
    <row r="640" spans="1:7" s="101" customFormat="1" ht="15">
      <c r="A640" s="638"/>
      <c r="B640" s="657" t="s">
        <v>933</v>
      </c>
      <c r="C640" s="647" t="s">
        <v>281</v>
      </c>
      <c r="D640" s="595">
        <v>30</v>
      </c>
      <c r="E640" s="597"/>
      <c r="F640" s="771">
        <f>D640*E640</f>
        <v>0</v>
      </c>
      <c r="G640" s="575"/>
    </row>
    <row r="641" spans="1:7" s="101" customFormat="1" ht="15">
      <c r="A641" s="640"/>
      <c r="B641" s="660" t="s">
        <v>934</v>
      </c>
      <c r="C641" s="651" t="s">
        <v>281</v>
      </c>
      <c r="D641" s="593">
        <v>25</v>
      </c>
      <c r="E641" s="597"/>
      <c r="F641" s="773">
        <f>D641*E641</f>
        <v>0</v>
      </c>
      <c r="G641" s="575"/>
    </row>
    <row r="642" spans="1:7" s="101" customFormat="1" ht="15">
      <c r="A642" s="646"/>
      <c r="B642" s="657" t="s">
        <v>935</v>
      </c>
      <c r="C642" s="647" t="s">
        <v>281</v>
      </c>
      <c r="D642" s="594">
        <v>10</v>
      </c>
      <c r="E642" s="592"/>
      <c r="F642" s="683">
        <f>D642*E642</f>
        <v>0</v>
      </c>
      <c r="G642" s="575"/>
    </row>
    <row r="643" spans="1:7" s="101" customFormat="1">
      <c r="A643" s="645"/>
      <c r="B643" s="601"/>
      <c r="C643" s="655"/>
      <c r="D643" s="603"/>
      <c r="E643" s="606"/>
      <c r="F643" s="774"/>
      <c r="G643" s="575"/>
    </row>
    <row r="644" spans="1:7" s="101" customFormat="1" ht="15">
      <c r="A644" s="637" t="s">
        <v>943</v>
      </c>
      <c r="B644" s="602" t="s">
        <v>936</v>
      </c>
      <c r="C644" s="647" t="s">
        <v>362</v>
      </c>
      <c r="D644" s="576">
        <v>220</v>
      </c>
      <c r="E644" s="591"/>
      <c r="F644" s="683">
        <f>D644*E644</f>
        <v>0</v>
      </c>
      <c r="G644" s="575"/>
    </row>
    <row r="645" spans="1:7" s="101" customFormat="1">
      <c r="A645" s="638"/>
      <c r="B645" s="587"/>
      <c r="C645" s="656"/>
      <c r="D645" s="604"/>
      <c r="E645" s="596"/>
      <c r="F645" s="683"/>
      <c r="G645" s="575"/>
    </row>
    <row r="646" spans="1:7" s="101" customFormat="1" ht="43">
      <c r="A646" s="637" t="s">
        <v>944</v>
      </c>
      <c r="B646" s="605" t="s">
        <v>937</v>
      </c>
      <c r="C646" s="647" t="s">
        <v>362</v>
      </c>
      <c r="D646" s="609">
        <v>80</v>
      </c>
      <c r="E646" s="597"/>
      <c r="F646" s="683">
        <f>D646*E646</f>
        <v>0</v>
      </c>
      <c r="G646" s="575"/>
    </row>
    <row r="647" spans="1:7" s="101" customFormat="1" ht="10.5" customHeight="1">
      <c r="A647" s="584"/>
      <c r="B647" s="579"/>
      <c r="C647" s="612"/>
      <c r="D647" s="615"/>
      <c r="E647" s="616"/>
      <c r="F647" s="776"/>
      <c r="G647" s="575"/>
    </row>
    <row r="648" spans="1:7" s="668" customFormat="1">
      <c r="A648" s="663" t="s">
        <v>363</v>
      </c>
      <c r="B648" s="678" t="s">
        <v>514</v>
      </c>
      <c r="C648" s="664"/>
      <c r="D648" s="665"/>
      <c r="E648" s="666"/>
      <c r="F648" s="777">
        <f>SUM(F613,F646)</f>
        <v>0</v>
      </c>
      <c r="G648" s="667"/>
    </row>
    <row r="649" spans="1:7" ht="9.75" customHeight="1">
      <c r="A649" s="251"/>
      <c r="B649" s="200"/>
      <c r="C649" s="202"/>
      <c r="D649" s="513"/>
      <c r="E649" s="278"/>
      <c r="F649" s="778"/>
    </row>
    <row r="650" spans="1:7" ht="42" customHeight="1">
      <c r="A650" s="1185" t="s">
        <v>945</v>
      </c>
      <c r="B650" s="200" t="s">
        <v>881</v>
      </c>
      <c r="C650" s="202"/>
      <c r="D650" s="513"/>
      <c r="E650" s="278"/>
    </row>
    <row r="651" spans="1:7" ht="15">
      <c r="A651" s="1186"/>
      <c r="B651" s="199" t="s">
        <v>511</v>
      </c>
      <c r="C651" s="201" t="s">
        <v>281</v>
      </c>
      <c r="D651" s="514">
        <v>33</v>
      </c>
      <c r="E651" s="279"/>
      <c r="F651" s="751">
        <f>E651*D651</f>
        <v>0</v>
      </c>
    </row>
    <row r="652" spans="1:7">
      <c r="A652" s="250"/>
      <c r="B652" s="200"/>
      <c r="C652" s="202"/>
      <c r="D652" s="513"/>
      <c r="E652" s="278"/>
      <c r="F652" s="757"/>
    </row>
    <row r="653" spans="1:7" ht="15.75" customHeight="1">
      <c r="A653" s="1185" t="s">
        <v>946</v>
      </c>
      <c r="B653" s="200" t="s">
        <v>870</v>
      </c>
      <c r="C653" s="202"/>
      <c r="D653" s="513"/>
      <c r="E653" s="278"/>
    </row>
    <row r="654" spans="1:7" ht="56.25" customHeight="1">
      <c r="A654" s="1186"/>
      <c r="B654" s="199" t="s">
        <v>916</v>
      </c>
      <c r="C654" s="201" t="s">
        <v>281</v>
      </c>
      <c r="D654" s="514">
        <v>6</v>
      </c>
      <c r="E654" s="279"/>
      <c r="F654" s="751">
        <f>E654*D654</f>
        <v>0</v>
      </c>
    </row>
    <row r="655" spans="1:7">
      <c r="A655" s="249"/>
      <c r="B655" s="196"/>
      <c r="C655" s="195"/>
      <c r="D655" s="512"/>
      <c r="E655" s="280"/>
      <c r="F655" s="753"/>
    </row>
    <row r="656" spans="1:7" ht="30">
      <c r="A656" s="1185" t="s">
        <v>947</v>
      </c>
      <c r="B656" s="200" t="s">
        <v>513</v>
      </c>
      <c r="C656" s="195"/>
      <c r="D656" s="512"/>
      <c r="E656" s="280"/>
      <c r="F656" s="753"/>
    </row>
    <row r="657" spans="1:6" ht="15">
      <c r="A657" s="1186"/>
      <c r="B657" s="199" t="s">
        <v>511</v>
      </c>
      <c r="C657" s="201" t="s">
        <v>281</v>
      </c>
      <c r="D657" s="514">
        <v>4</v>
      </c>
      <c r="E657" s="279"/>
      <c r="F657" s="751">
        <f>E657*D657</f>
        <v>0</v>
      </c>
    </row>
    <row r="658" spans="1:6" ht="15" thickBot="1">
      <c r="A658" s="285"/>
      <c r="B658" s="284"/>
      <c r="C658" s="195"/>
      <c r="D658" s="512"/>
      <c r="E658" s="280"/>
      <c r="F658" s="753"/>
    </row>
    <row r="659" spans="1:6" ht="16" thickBot="1">
      <c r="A659" s="210"/>
      <c r="B659" s="198" t="s">
        <v>512</v>
      </c>
      <c r="C659" s="197"/>
      <c r="D659" s="515"/>
      <c r="E659" s="277"/>
      <c r="F659" s="766">
        <f>SUM(F657+F654+F651++F648+F609+F595+F594+F593+F590+F589+F588)</f>
        <v>0</v>
      </c>
    </row>
    <row r="660" spans="1:6" ht="15" thickBot="1">
      <c r="A660" s="960"/>
      <c r="B660" s="961"/>
      <c r="C660" s="962"/>
      <c r="D660" s="963"/>
      <c r="E660" s="964"/>
      <c r="F660" s="965"/>
    </row>
    <row r="661" spans="1:6" ht="15" thickBot="1">
      <c r="A661" s="966"/>
      <c r="B661" s="1174" t="s">
        <v>1871</v>
      </c>
      <c r="C661" s="1175"/>
      <c r="D661" s="1175"/>
      <c r="E661" s="1175"/>
      <c r="F661" s="967">
        <f>SUM(F21,F143,F216,F246,F273,F387,F426,F498,F537,F584,F659)</f>
        <v>0</v>
      </c>
    </row>
    <row r="677" ht="156" customHeight="1"/>
    <row r="690" spans="3:6">
      <c r="C690" s="204"/>
      <c r="D690" s="516"/>
      <c r="E690" s="267"/>
      <c r="F690" s="767"/>
    </row>
    <row r="691" spans="3:6">
      <c r="C691" s="204"/>
      <c r="D691" s="516"/>
      <c r="E691" s="267"/>
      <c r="F691" s="767"/>
    </row>
    <row r="692" spans="3:6">
      <c r="C692" s="204"/>
      <c r="D692" s="516"/>
      <c r="E692" s="267"/>
      <c r="F692" s="767"/>
    </row>
    <row r="693" spans="3:6">
      <c r="C693" s="204"/>
      <c r="D693" s="516"/>
      <c r="E693" s="267"/>
      <c r="F693" s="767"/>
    </row>
    <row r="694" spans="3:6">
      <c r="C694" s="204"/>
      <c r="D694" s="516"/>
      <c r="E694" s="267"/>
      <c r="F694" s="767"/>
    </row>
    <row r="695" spans="3:6">
      <c r="C695" s="204"/>
      <c r="D695" s="516"/>
      <c r="E695" s="267"/>
      <c r="F695" s="767"/>
    </row>
    <row r="696" spans="3:6">
      <c r="C696" s="204"/>
      <c r="D696" s="516"/>
      <c r="E696" s="267"/>
      <c r="F696" s="767"/>
    </row>
    <row r="697" spans="3:6">
      <c r="C697" s="204"/>
      <c r="D697" s="516"/>
      <c r="E697" s="267"/>
      <c r="F697" s="767"/>
    </row>
    <row r="698" spans="3:6">
      <c r="C698" s="204"/>
      <c r="D698" s="516"/>
      <c r="E698" s="267"/>
      <c r="F698" s="767"/>
    </row>
    <row r="699" spans="3:6">
      <c r="C699" s="204"/>
      <c r="D699" s="516"/>
      <c r="E699" s="267"/>
      <c r="F699" s="767"/>
    </row>
    <row r="700" spans="3:6">
      <c r="C700" s="204"/>
      <c r="D700" s="516"/>
      <c r="E700" s="267"/>
      <c r="F700" s="767"/>
    </row>
    <row r="701" spans="3:6">
      <c r="C701" s="204"/>
      <c r="D701" s="516"/>
      <c r="E701" s="267"/>
      <c r="F701" s="767"/>
    </row>
    <row r="702" spans="3:6">
      <c r="C702" s="204"/>
      <c r="D702" s="516"/>
      <c r="E702" s="267"/>
      <c r="F702" s="767"/>
    </row>
    <row r="703" spans="3:6">
      <c r="C703" s="204"/>
      <c r="D703" s="516"/>
      <c r="E703" s="267"/>
      <c r="F703" s="767"/>
    </row>
    <row r="704" spans="3:6">
      <c r="C704" s="204"/>
      <c r="D704" s="516"/>
      <c r="E704" s="267"/>
      <c r="F704" s="767"/>
    </row>
    <row r="705" spans="3:6">
      <c r="C705" s="204"/>
      <c r="D705" s="516"/>
      <c r="E705" s="267"/>
      <c r="F705" s="767"/>
    </row>
    <row r="706" spans="3:6">
      <c r="C706" s="204"/>
      <c r="D706" s="516"/>
      <c r="E706" s="267"/>
      <c r="F706" s="767"/>
    </row>
    <row r="707" spans="3:6">
      <c r="C707" s="204"/>
      <c r="D707" s="516"/>
      <c r="E707" s="267"/>
      <c r="F707" s="767"/>
    </row>
    <row r="708" spans="3:6">
      <c r="C708" s="204"/>
      <c r="D708" s="516"/>
      <c r="E708" s="267"/>
      <c r="F708" s="767"/>
    </row>
    <row r="709" spans="3:6">
      <c r="C709" s="204"/>
      <c r="D709" s="516"/>
      <c r="E709" s="267"/>
      <c r="F709" s="767"/>
    </row>
    <row r="710" spans="3:6">
      <c r="C710" s="204"/>
      <c r="D710" s="516"/>
      <c r="E710" s="267"/>
      <c r="F710" s="767"/>
    </row>
    <row r="711" spans="3:6">
      <c r="C711" s="204"/>
      <c r="D711" s="516"/>
      <c r="E711" s="267"/>
      <c r="F711" s="767"/>
    </row>
    <row r="712" spans="3:6">
      <c r="C712" s="204"/>
      <c r="D712" s="516"/>
      <c r="E712" s="267"/>
      <c r="F712" s="767"/>
    </row>
    <row r="713" spans="3:6">
      <c r="C713" s="204"/>
      <c r="D713" s="516"/>
      <c r="E713" s="267"/>
      <c r="F713" s="767"/>
    </row>
    <row r="714" spans="3:6">
      <c r="C714" s="204"/>
      <c r="D714" s="516"/>
      <c r="E714" s="267"/>
      <c r="F714" s="767"/>
    </row>
    <row r="715" spans="3:6">
      <c r="C715" s="204"/>
      <c r="D715" s="516"/>
      <c r="E715" s="267"/>
      <c r="F715" s="767"/>
    </row>
    <row r="716" spans="3:6">
      <c r="C716" s="204"/>
      <c r="D716" s="516"/>
      <c r="E716" s="267"/>
      <c r="F716" s="767"/>
    </row>
    <row r="717" spans="3:6">
      <c r="C717" s="204"/>
      <c r="D717" s="516"/>
      <c r="E717" s="267"/>
      <c r="F717" s="767"/>
    </row>
    <row r="718" spans="3:6">
      <c r="C718" s="204"/>
      <c r="D718" s="516"/>
      <c r="E718" s="267"/>
      <c r="F718" s="767"/>
    </row>
    <row r="719" spans="3:6">
      <c r="C719" s="204"/>
      <c r="D719" s="516"/>
      <c r="E719" s="267"/>
      <c r="F719" s="767"/>
    </row>
    <row r="720" spans="3:6">
      <c r="C720" s="204"/>
      <c r="D720" s="516"/>
      <c r="E720" s="267"/>
      <c r="F720" s="767"/>
    </row>
    <row r="721" spans="3:6">
      <c r="C721" s="204"/>
      <c r="D721" s="516"/>
      <c r="E721" s="267"/>
      <c r="F721" s="767"/>
    </row>
    <row r="722" spans="3:6">
      <c r="C722" s="204"/>
      <c r="D722" s="516"/>
      <c r="E722" s="267"/>
      <c r="F722" s="767"/>
    </row>
    <row r="723" spans="3:6">
      <c r="C723" s="204"/>
      <c r="D723" s="516"/>
      <c r="E723" s="267"/>
      <c r="F723" s="767"/>
    </row>
    <row r="724" spans="3:6">
      <c r="C724" s="204"/>
      <c r="D724" s="516"/>
      <c r="E724" s="267"/>
      <c r="F724" s="767"/>
    </row>
    <row r="725" spans="3:6">
      <c r="C725" s="204"/>
      <c r="D725" s="516"/>
      <c r="E725" s="267"/>
      <c r="F725" s="767"/>
    </row>
    <row r="726" spans="3:6">
      <c r="C726" s="204"/>
      <c r="D726" s="516"/>
      <c r="E726" s="267"/>
      <c r="F726" s="767"/>
    </row>
    <row r="727" spans="3:6">
      <c r="C727" s="204"/>
      <c r="D727" s="516"/>
      <c r="E727" s="267"/>
      <c r="F727" s="767"/>
    </row>
    <row r="728" spans="3:6">
      <c r="C728" s="204"/>
      <c r="D728" s="516"/>
      <c r="E728" s="267"/>
      <c r="F728" s="767"/>
    </row>
    <row r="729" spans="3:6">
      <c r="C729" s="204"/>
      <c r="D729" s="516"/>
      <c r="E729" s="267"/>
      <c r="F729" s="767"/>
    </row>
    <row r="730" spans="3:6">
      <c r="C730" s="204"/>
      <c r="D730" s="516"/>
      <c r="E730" s="267"/>
      <c r="F730" s="767"/>
    </row>
    <row r="731" spans="3:6">
      <c r="C731" s="204"/>
      <c r="D731" s="516"/>
      <c r="E731" s="267"/>
      <c r="F731" s="767"/>
    </row>
    <row r="732" spans="3:6">
      <c r="C732" s="204"/>
      <c r="D732" s="516"/>
      <c r="E732" s="267"/>
      <c r="F732" s="767"/>
    </row>
    <row r="733" spans="3:6">
      <c r="C733" s="204"/>
      <c r="D733" s="516"/>
      <c r="E733" s="267"/>
      <c r="F733" s="767"/>
    </row>
    <row r="734" spans="3:6">
      <c r="C734" s="204"/>
      <c r="D734" s="516"/>
      <c r="E734" s="267"/>
      <c r="F734" s="767"/>
    </row>
    <row r="735" spans="3:6">
      <c r="C735" s="204"/>
      <c r="D735" s="516"/>
      <c r="E735" s="267"/>
      <c r="F735" s="767"/>
    </row>
    <row r="736" spans="3:6">
      <c r="C736" s="204"/>
      <c r="D736" s="516"/>
      <c r="E736" s="267"/>
      <c r="F736" s="767"/>
    </row>
    <row r="737" spans="3:6">
      <c r="C737" s="204"/>
      <c r="D737" s="516"/>
      <c r="E737" s="267"/>
      <c r="F737" s="767"/>
    </row>
    <row r="738" spans="3:6">
      <c r="C738" s="204"/>
      <c r="D738" s="516"/>
      <c r="E738" s="267"/>
      <c r="F738" s="767"/>
    </row>
    <row r="739" spans="3:6">
      <c r="C739" s="204"/>
      <c r="D739" s="516"/>
      <c r="E739" s="267"/>
      <c r="F739" s="767"/>
    </row>
    <row r="740" spans="3:6">
      <c r="C740" s="204"/>
      <c r="D740" s="516"/>
      <c r="E740" s="267"/>
      <c r="F740" s="767"/>
    </row>
    <row r="741" spans="3:6">
      <c r="C741" s="204"/>
      <c r="D741" s="516"/>
      <c r="E741" s="267"/>
      <c r="F741" s="767"/>
    </row>
    <row r="742" spans="3:6">
      <c r="C742" s="204"/>
      <c r="D742" s="516"/>
      <c r="E742" s="267"/>
      <c r="F742" s="767"/>
    </row>
    <row r="743" spans="3:6">
      <c r="C743" s="204"/>
      <c r="D743" s="516"/>
      <c r="E743" s="267"/>
      <c r="F743" s="767"/>
    </row>
    <row r="744" spans="3:6">
      <c r="C744" s="204"/>
      <c r="D744" s="516"/>
      <c r="E744" s="267"/>
      <c r="F744" s="767"/>
    </row>
    <row r="745" spans="3:6">
      <c r="C745" s="204"/>
      <c r="D745" s="516"/>
      <c r="E745" s="267"/>
      <c r="F745" s="767"/>
    </row>
    <row r="746" spans="3:6">
      <c r="C746" s="204"/>
      <c r="D746" s="516"/>
      <c r="E746" s="267"/>
      <c r="F746" s="767"/>
    </row>
    <row r="747" spans="3:6">
      <c r="C747" s="204"/>
      <c r="D747" s="516"/>
      <c r="E747" s="267"/>
      <c r="F747" s="767"/>
    </row>
    <row r="748" spans="3:6">
      <c r="C748" s="204"/>
      <c r="D748" s="516"/>
      <c r="E748" s="267"/>
      <c r="F748" s="767"/>
    </row>
    <row r="749" spans="3:6">
      <c r="C749" s="204"/>
      <c r="D749" s="516"/>
      <c r="E749" s="267"/>
      <c r="F749" s="767"/>
    </row>
    <row r="750" spans="3:6">
      <c r="C750" s="204"/>
      <c r="D750" s="516"/>
      <c r="E750" s="267"/>
      <c r="F750" s="767"/>
    </row>
    <row r="751" spans="3:6">
      <c r="C751" s="204"/>
      <c r="D751" s="516"/>
      <c r="E751" s="267"/>
      <c r="F751" s="767"/>
    </row>
    <row r="752" spans="3:6">
      <c r="C752" s="204"/>
      <c r="D752" s="516"/>
      <c r="E752" s="267"/>
      <c r="F752" s="767"/>
    </row>
    <row r="753" spans="3:6">
      <c r="C753" s="204"/>
      <c r="D753" s="516"/>
      <c r="E753" s="267"/>
      <c r="F753" s="767"/>
    </row>
    <row r="754" spans="3:6">
      <c r="C754" s="204"/>
      <c r="D754" s="516"/>
      <c r="E754" s="267"/>
      <c r="F754" s="767"/>
    </row>
    <row r="755" spans="3:6">
      <c r="C755" s="204"/>
      <c r="D755" s="516"/>
      <c r="E755" s="267"/>
      <c r="F755" s="767"/>
    </row>
    <row r="756" spans="3:6">
      <c r="C756" s="204"/>
      <c r="D756" s="516"/>
      <c r="E756" s="267"/>
      <c r="F756" s="767"/>
    </row>
    <row r="757" spans="3:6">
      <c r="C757" s="204"/>
      <c r="D757" s="516"/>
      <c r="E757" s="267"/>
      <c r="F757" s="767"/>
    </row>
    <row r="758" spans="3:6">
      <c r="C758" s="204"/>
      <c r="D758" s="516"/>
      <c r="E758" s="267"/>
      <c r="F758" s="767"/>
    </row>
    <row r="759" spans="3:6">
      <c r="C759" s="204"/>
      <c r="D759" s="516"/>
      <c r="E759" s="267"/>
      <c r="F759" s="767"/>
    </row>
    <row r="760" spans="3:6">
      <c r="C760" s="204"/>
      <c r="D760" s="516"/>
      <c r="E760" s="267"/>
      <c r="F760" s="767"/>
    </row>
    <row r="761" spans="3:6">
      <c r="C761" s="204"/>
      <c r="D761" s="516"/>
      <c r="E761" s="267"/>
      <c r="F761" s="767"/>
    </row>
    <row r="762" spans="3:6">
      <c r="C762" s="204"/>
      <c r="D762" s="516"/>
      <c r="E762" s="267"/>
      <c r="F762" s="767"/>
    </row>
    <row r="763" spans="3:6">
      <c r="C763" s="204"/>
      <c r="D763" s="516"/>
      <c r="E763" s="267"/>
      <c r="F763" s="767"/>
    </row>
    <row r="764" spans="3:6">
      <c r="C764" s="204"/>
      <c r="D764" s="516"/>
      <c r="E764" s="267"/>
      <c r="F764" s="767"/>
    </row>
    <row r="765" spans="3:6">
      <c r="C765" s="204"/>
      <c r="D765" s="516"/>
      <c r="E765" s="267"/>
      <c r="F765" s="767"/>
    </row>
    <row r="766" spans="3:6">
      <c r="C766" s="204"/>
      <c r="D766" s="516"/>
      <c r="E766" s="267"/>
      <c r="F766" s="767"/>
    </row>
    <row r="767" spans="3:6">
      <c r="C767" s="204"/>
      <c r="D767" s="516"/>
      <c r="E767" s="267"/>
      <c r="F767" s="767"/>
    </row>
    <row r="768" spans="3:6">
      <c r="C768" s="204"/>
      <c r="D768" s="516"/>
      <c r="E768" s="267"/>
      <c r="F768" s="767"/>
    </row>
    <row r="769" spans="3:6">
      <c r="C769" s="204"/>
      <c r="D769" s="516"/>
      <c r="E769" s="267"/>
      <c r="F769" s="767"/>
    </row>
    <row r="770" spans="3:6">
      <c r="C770" s="204"/>
      <c r="D770" s="516"/>
      <c r="E770" s="267"/>
      <c r="F770" s="767"/>
    </row>
    <row r="771" spans="3:6">
      <c r="C771" s="204"/>
      <c r="D771" s="516"/>
      <c r="E771" s="267"/>
      <c r="F771" s="767"/>
    </row>
    <row r="772" spans="3:6">
      <c r="C772" s="204"/>
      <c r="D772" s="516"/>
      <c r="E772" s="267"/>
      <c r="F772" s="767"/>
    </row>
    <row r="773" spans="3:6">
      <c r="C773" s="204"/>
      <c r="D773" s="516"/>
      <c r="E773" s="267"/>
      <c r="F773" s="767"/>
    </row>
    <row r="774" spans="3:6">
      <c r="C774" s="204"/>
      <c r="D774" s="516"/>
      <c r="E774" s="267"/>
      <c r="F774" s="767"/>
    </row>
    <row r="775" spans="3:6">
      <c r="C775" s="204"/>
      <c r="D775" s="516"/>
      <c r="E775" s="267"/>
      <c r="F775" s="767"/>
    </row>
    <row r="776" spans="3:6">
      <c r="C776" s="204"/>
      <c r="D776" s="516"/>
      <c r="E776" s="267"/>
      <c r="F776" s="767"/>
    </row>
    <row r="777" spans="3:6">
      <c r="C777" s="204"/>
      <c r="D777" s="516"/>
      <c r="E777" s="267"/>
      <c r="F777" s="767"/>
    </row>
    <row r="778" spans="3:6">
      <c r="C778" s="204"/>
      <c r="D778" s="516"/>
      <c r="E778" s="267"/>
      <c r="F778" s="767"/>
    </row>
    <row r="779" spans="3:6">
      <c r="C779" s="204"/>
      <c r="D779" s="516"/>
      <c r="E779" s="267"/>
      <c r="F779" s="767"/>
    </row>
    <row r="780" spans="3:6">
      <c r="C780" s="204"/>
      <c r="D780" s="516"/>
      <c r="E780" s="267"/>
      <c r="F780" s="767"/>
    </row>
    <row r="781" spans="3:6">
      <c r="C781" s="204"/>
      <c r="D781" s="516"/>
      <c r="E781" s="267"/>
      <c r="F781" s="767"/>
    </row>
    <row r="782" spans="3:6">
      <c r="C782" s="204"/>
      <c r="D782" s="516"/>
      <c r="E782" s="267"/>
      <c r="F782" s="767"/>
    </row>
    <row r="783" spans="3:6">
      <c r="C783" s="204"/>
      <c r="D783" s="516"/>
      <c r="E783" s="267"/>
      <c r="F783" s="767"/>
    </row>
    <row r="784" spans="3:6">
      <c r="C784" s="204"/>
      <c r="D784" s="516"/>
      <c r="E784" s="267"/>
      <c r="F784" s="767"/>
    </row>
    <row r="785" spans="3:6">
      <c r="C785" s="204"/>
      <c r="D785" s="516"/>
      <c r="E785" s="267"/>
      <c r="F785" s="767"/>
    </row>
    <row r="786" spans="3:6">
      <c r="C786" s="204"/>
      <c r="D786" s="516"/>
      <c r="E786" s="267"/>
      <c r="F786" s="767"/>
    </row>
    <row r="787" spans="3:6">
      <c r="C787" s="204"/>
      <c r="D787" s="516"/>
      <c r="E787" s="267"/>
      <c r="F787" s="767"/>
    </row>
    <row r="788" spans="3:6">
      <c r="C788" s="204"/>
      <c r="D788" s="516"/>
      <c r="E788" s="267"/>
      <c r="F788" s="767"/>
    </row>
    <row r="789" spans="3:6">
      <c r="C789" s="204"/>
      <c r="D789" s="516"/>
      <c r="E789" s="267"/>
      <c r="F789" s="767"/>
    </row>
    <row r="790" spans="3:6">
      <c r="C790" s="204"/>
      <c r="D790" s="516"/>
      <c r="E790" s="267"/>
      <c r="F790" s="767"/>
    </row>
    <row r="791" spans="3:6">
      <c r="C791" s="204"/>
      <c r="D791" s="516"/>
      <c r="E791" s="267"/>
      <c r="F791" s="767"/>
    </row>
    <row r="792" spans="3:6">
      <c r="C792" s="204"/>
      <c r="D792" s="516"/>
      <c r="E792" s="267"/>
      <c r="F792" s="767"/>
    </row>
    <row r="793" spans="3:6">
      <c r="C793" s="204"/>
      <c r="D793" s="516"/>
      <c r="E793" s="267"/>
      <c r="F793" s="767"/>
    </row>
    <row r="794" spans="3:6">
      <c r="C794" s="204"/>
      <c r="D794" s="516"/>
      <c r="E794" s="267"/>
      <c r="F794" s="767"/>
    </row>
    <row r="795" spans="3:6">
      <c r="C795" s="204"/>
      <c r="D795" s="516"/>
      <c r="E795" s="267"/>
      <c r="F795" s="767"/>
    </row>
    <row r="796" spans="3:6">
      <c r="C796" s="204"/>
      <c r="D796" s="516"/>
      <c r="E796" s="267"/>
      <c r="F796" s="767"/>
    </row>
    <row r="797" spans="3:6">
      <c r="C797" s="204"/>
      <c r="D797" s="516"/>
      <c r="E797" s="267"/>
      <c r="F797" s="767"/>
    </row>
    <row r="798" spans="3:6">
      <c r="C798" s="204"/>
      <c r="D798" s="516"/>
      <c r="E798" s="267"/>
      <c r="F798" s="767"/>
    </row>
    <row r="799" spans="3:6">
      <c r="C799" s="204"/>
      <c r="D799" s="516"/>
      <c r="E799" s="267"/>
      <c r="F799" s="767"/>
    </row>
    <row r="800" spans="3:6">
      <c r="C800" s="204"/>
      <c r="D800" s="516"/>
      <c r="E800" s="267"/>
      <c r="F800" s="767"/>
    </row>
    <row r="801" spans="3:6">
      <c r="C801" s="204"/>
      <c r="D801" s="516"/>
      <c r="E801" s="267"/>
      <c r="F801" s="767"/>
    </row>
    <row r="802" spans="3:6">
      <c r="C802" s="204"/>
      <c r="D802" s="516"/>
      <c r="E802" s="267"/>
      <c r="F802" s="767"/>
    </row>
    <row r="803" spans="3:6">
      <c r="C803" s="204"/>
      <c r="D803" s="516"/>
      <c r="E803" s="267"/>
      <c r="F803" s="767"/>
    </row>
    <row r="804" spans="3:6">
      <c r="C804" s="204"/>
      <c r="D804" s="516"/>
      <c r="E804" s="267"/>
      <c r="F804" s="767"/>
    </row>
    <row r="805" spans="3:6">
      <c r="C805" s="204"/>
      <c r="D805" s="516"/>
      <c r="E805" s="267"/>
      <c r="F805" s="767"/>
    </row>
    <row r="806" spans="3:6">
      <c r="C806" s="204"/>
      <c r="D806" s="516"/>
      <c r="E806" s="267"/>
      <c r="F806" s="767"/>
    </row>
    <row r="807" spans="3:6">
      <c r="C807" s="204"/>
      <c r="D807" s="516"/>
      <c r="E807" s="267"/>
      <c r="F807" s="767"/>
    </row>
    <row r="808" spans="3:6">
      <c r="C808" s="204"/>
      <c r="D808" s="516"/>
      <c r="E808" s="267"/>
      <c r="F808" s="767"/>
    </row>
    <row r="809" spans="3:6">
      <c r="C809" s="204"/>
      <c r="D809" s="516"/>
      <c r="E809" s="267"/>
      <c r="F809" s="767"/>
    </row>
    <row r="810" spans="3:6">
      <c r="C810" s="204"/>
      <c r="D810" s="516"/>
      <c r="E810" s="267"/>
      <c r="F810" s="767"/>
    </row>
    <row r="811" spans="3:6">
      <c r="C811" s="204"/>
      <c r="D811" s="516"/>
      <c r="E811" s="267"/>
      <c r="F811" s="767"/>
    </row>
    <row r="812" spans="3:6">
      <c r="C812" s="204"/>
      <c r="D812" s="516"/>
      <c r="E812" s="267"/>
      <c r="F812" s="767"/>
    </row>
    <row r="813" spans="3:6">
      <c r="C813" s="204"/>
      <c r="D813" s="516"/>
      <c r="E813" s="267"/>
      <c r="F813" s="767"/>
    </row>
    <row r="814" spans="3:6">
      <c r="C814" s="204"/>
      <c r="D814" s="516"/>
      <c r="E814" s="267"/>
      <c r="F814" s="767"/>
    </row>
    <row r="815" spans="3:6">
      <c r="C815" s="204"/>
      <c r="D815" s="516"/>
      <c r="E815" s="267"/>
      <c r="F815" s="767"/>
    </row>
    <row r="816" spans="3:6">
      <c r="C816" s="204"/>
      <c r="D816" s="516"/>
      <c r="E816" s="267"/>
      <c r="F816" s="767"/>
    </row>
    <row r="817" spans="3:6">
      <c r="C817" s="204"/>
      <c r="D817" s="516"/>
      <c r="E817" s="267"/>
      <c r="F817" s="767"/>
    </row>
    <row r="818" spans="3:6">
      <c r="C818" s="204"/>
      <c r="D818" s="516"/>
      <c r="E818" s="267"/>
      <c r="F818" s="767"/>
    </row>
    <row r="819" spans="3:6">
      <c r="C819" s="204"/>
      <c r="D819" s="516"/>
      <c r="E819" s="267"/>
      <c r="F819" s="767"/>
    </row>
    <row r="820" spans="3:6">
      <c r="C820" s="204"/>
      <c r="D820" s="516"/>
      <c r="E820" s="267"/>
      <c r="F820" s="767"/>
    </row>
    <row r="821" spans="3:6">
      <c r="C821" s="204"/>
      <c r="D821" s="516"/>
      <c r="E821" s="267"/>
      <c r="F821" s="767"/>
    </row>
    <row r="822" spans="3:6">
      <c r="C822" s="204"/>
      <c r="D822" s="516"/>
      <c r="E822" s="267"/>
      <c r="F822" s="767"/>
    </row>
    <row r="823" spans="3:6">
      <c r="C823" s="204"/>
      <c r="D823" s="516"/>
      <c r="E823" s="267"/>
      <c r="F823" s="767"/>
    </row>
    <row r="824" spans="3:6">
      <c r="C824" s="204"/>
      <c r="D824" s="516"/>
      <c r="E824" s="267"/>
      <c r="F824" s="767"/>
    </row>
    <row r="825" spans="3:6">
      <c r="C825" s="204"/>
      <c r="D825" s="516"/>
      <c r="E825" s="267"/>
      <c r="F825" s="767"/>
    </row>
    <row r="826" spans="3:6">
      <c r="C826" s="204"/>
      <c r="D826" s="516"/>
      <c r="E826" s="267"/>
      <c r="F826" s="767"/>
    </row>
    <row r="827" spans="3:6">
      <c r="C827" s="204"/>
      <c r="D827" s="516"/>
      <c r="E827" s="267"/>
      <c r="F827" s="767"/>
    </row>
    <row r="828" spans="3:6">
      <c r="C828" s="204"/>
      <c r="D828" s="516"/>
      <c r="E828" s="267"/>
      <c r="F828" s="767"/>
    </row>
    <row r="829" spans="3:6">
      <c r="C829" s="204"/>
      <c r="D829" s="516"/>
      <c r="E829" s="267"/>
      <c r="F829" s="767"/>
    </row>
    <row r="830" spans="3:6">
      <c r="C830" s="204"/>
      <c r="D830" s="516"/>
      <c r="E830" s="267"/>
      <c r="F830" s="767"/>
    </row>
    <row r="831" spans="3:6">
      <c r="C831" s="204"/>
      <c r="D831" s="516"/>
      <c r="E831" s="267"/>
      <c r="F831" s="767"/>
    </row>
    <row r="832" spans="3:6">
      <c r="C832" s="204"/>
      <c r="D832" s="516"/>
      <c r="E832" s="267"/>
      <c r="F832" s="767"/>
    </row>
    <row r="833" spans="3:6">
      <c r="C833" s="204"/>
      <c r="D833" s="516"/>
      <c r="E833" s="267"/>
      <c r="F833" s="767"/>
    </row>
    <row r="834" spans="3:6">
      <c r="C834" s="204"/>
      <c r="D834" s="516"/>
      <c r="E834" s="267"/>
      <c r="F834" s="767"/>
    </row>
    <row r="835" spans="3:6">
      <c r="C835" s="204"/>
      <c r="D835" s="516"/>
      <c r="E835" s="267"/>
      <c r="F835" s="767"/>
    </row>
    <row r="836" spans="3:6">
      <c r="C836" s="204"/>
      <c r="D836" s="516"/>
      <c r="E836" s="267"/>
      <c r="F836" s="767"/>
    </row>
    <row r="837" spans="3:6">
      <c r="C837" s="204"/>
      <c r="D837" s="516"/>
      <c r="E837" s="267"/>
      <c r="F837" s="767"/>
    </row>
    <row r="838" spans="3:6">
      <c r="C838" s="204"/>
      <c r="D838" s="516"/>
      <c r="E838" s="267"/>
      <c r="F838" s="767"/>
    </row>
    <row r="839" spans="3:6">
      <c r="C839" s="204"/>
      <c r="D839" s="516"/>
      <c r="E839" s="267"/>
      <c r="F839" s="767"/>
    </row>
    <row r="840" spans="3:6">
      <c r="C840" s="204"/>
      <c r="D840" s="516"/>
      <c r="E840" s="267"/>
      <c r="F840" s="767"/>
    </row>
    <row r="841" spans="3:6">
      <c r="C841" s="204"/>
      <c r="D841" s="516"/>
      <c r="E841" s="267"/>
      <c r="F841" s="767"/>
    </row>
    <row r="842" spans="3:6">
      <c r="C842" s="204"/>
      <c r="D842" s="516"/>
      <c r="E842" s="267"/>
      <c r="F842" s="767"/>
    </row>
    <row r="843" spans="3:6">
      <c r="C843" s="204"/>
      <c r="D843" s="516"/>
      <c r="E843" s="267"/>
      <c r="F843" s="767"/>
    </row>
    <row r="844" spans="3:6">
      <c r="C844" s="204"/>
      <c r="D844" s="516"/>
      <c r="E844" s="267"/>
      <c r="F844" s="767"/>
    </row>
    <row r="845" spans="3:6">
      <c r="C845" s="204"/>
      <c r="D845" s="516"/>
      <c r="E845" s="267"/>
      <c r="F845" s="767"/>
    </row>
    <row r="846" spans="3:6">
      <c r="C846" s="204"/>
      <c r="D846" s="516"/>
      <c r="E846" s="267"/>
      <c r="F846" s="767"/>
    </row>
    <row r="847" spans="3:6">
      <c r="C847" s="204"/>
      <c r="D847" s="516"/>
      <c r="E847" s="267"/>
      <c r="F847" s="767"/>
    </row>
    <row r="848" spans="3:6">
      <c r="C848" s="204"/>
      <c r="D848" s="516"/>
      <c r="E848" s="267"/>
      <c r="F848" s="767"/>
    </row>
    <row r="849" spans="3:6">
      <c r="C849" s="204"/>
      <c r="D849" s="516"/>
      <c r="E849" s="267"/>
      <c r="F849" s="767"/>
    </row>
    <row r="850" spans="3:6">
      <c r="C850" s="204"/>
      <c r="D850" s="516"/>
      <c r="E850" s="267"/>
      <c r="F850" s="767"/>
    </row>
    <row r="851" spans="3:6">
      <c r="C851" s="204"/>
      <c r="D851" s="516"/>
      <c r="E851" s="267"/>
      <c r="F851" s="767"/>
    </row>
    <row r="852" spans="3:6">
      <c r="C852" s="204"/>
      <c r="D852" s="516"/>
      <c r="E852" s="267"/>
      <c r="F852" s="767"/>
    </row>
    <row r="853" spans="3:6">
      <c r="C853" s="204"/>
      <c r="D853" s="516"/>
      <c r="E853" s="267"/>
      <c r="F853" s="767"/>
    </row>
    <row r="854" spans="3:6">
      <c r="C854" s="204"/>
      <c r="D854" s="516"/>
      <c r="E854" s="267"/>
      <c r="F854" s="767"/>
    </row>
    <row r="855" spans="3:6">
      <c r="C855" s="204"/>
      <c r="D855" s="516"/>
      <c r="E855" s="267"/>
      <c r="F855" s="767"/>
    </row>
    <row r="856" spans="3:6">
      <c r="C856" s="204"/>
      <c r="D856" s="516"/>
      <c r="E856" s="267"/>
      <c r="F856" s="767"/>
    </row>
    <row r="857" spans="3:6">
      <c r="C857" s="204"/>
      <c r="D857" s="516"/>
      <c r="E857" s="267"/>
      <c r="F857" s="767"/>
    </row>
    <row r="858" spans="3:6">
      <c r="C858" s="204"/>
      <c r="D858" s="516"/>
      <c r="E858" s="267"/>
      <c r="F858" s="767"/>
    </row>
    <row r="859" spans="3:6">
      <c r="C859" s="204"/>
      <c r="D859" s="516"/>
      <c r="E859" s="267"/>
      <c r="F859" s="767"/>
    </row>
    <row r="860" spans="3:6">
      <c r="C860" s="204"/>
      <c r="D860" s="516"/>
      <c r="E860" s="267"/>
      <c r="F860" s="767"/>
    </row>
    <row r="861" spans="3:6">
      <c r="C861" s="204"/>
      <c r="D861" s="516"/>
      <c r="E861" s="267"/>
      <c r="F861" s="767"/>
    </row>
    <row r="862" spans="3:6">
      <c r="C862" s="204"/>
      <c r="D862" s="516"/>
      <c r="E862" s="267"/>
      <c r="F862" s="767"/>
    </row>
    <row r="863" spans="3:6">
      <c r="C863" s="204"/>
      <c r="D863" s="516"/>
      <c r="E863" s="267"/>
      <c r="F863" s="767"/>
    </row>
    <row r="864" spans="3:6">
      <c r="C864" s="204"/>
      <c r="D864" s="516"/>
      <c r="E864" s="267"/>
      <c r="F864" s="767"/>
    </row>
    <row r="865" spans="3:6">
      <c r="C865" s="204"/>
      <c r="D865" s="516"/>
      <c r="E865" s="267"/>
      <c r="F865" s="767"/>
    </row>
    <row r="866" spans="3:6">
      <c r="C866" s="204"/>
      <c r="D866" s="516"/>
      <c r="E866" s="267"/>
      <c r="F866" s="767"/>
    </row>
    <row r="867" spans="3:6">
      <c r="C867" s="204"/>
      <c r="D867" s="516"/>
      <c r="E867" s="267"/>
      <c r="F867" s="767"/>
    </row>
    <row r="868" spans="3:6">
      <c r="C868" s="204"/>
      <c r="D868" s="516"/>
      <c r="E868" s="267"/>
      <c r="F868" s="767"/>
    </row>
    <row r="869" spans="3:6">
      <c r="C869" s="204"/>
      <c r="D869" s="516"/>
      <c r="E869" s="267"/>
      <c r="F869" s="767"/>
    </row>
    <row r="870" spans="3:6">
      <c r="C870" s="204"/>
      <c r="D870" s="516"/>
      <c r="E870" s="267"/>
      <c r="F870" s="767"/>
    </row>
    <row r="871" spans="3:6">
      <c r="C871" s="204"/>
      <c r="D871" s="516"/>
      <c r="E871" s="267"/>
      <c r="F871" s="767"/>
    </row>
    <row r="872" spans="3:6">
      <c r="C872" s="204"/>
      <c r="D872" s="516"/>
      <c r="E872" s="267"/>
      <c r="F872" s="767"/>
    </row>
    <row r="873" spans="3:6">
      <c r="C873" s="204"/>
      <c r="D873" s="516"/>
      <c r="E873" s="267"/>
      <c r="F873" s="767"/>
    </row>
    <row r="874" spans="3:6">
      <c r="C874" s="204"/>
      <c r="D874" s="516"/>
      <c r="E874" s="267"/>
      <c r="F874" s="767"/>
    </row>
    <row r="875" spans="3:6">
      <c r="C875" s="204"/>
      <c r="D875" s="516"/>
      <c r="E875" s="267"/>
      <c r="F875" s="767"/>
    </row>
    <row r="876" spans="3:6">
      <c r="C876" s="204"/>
      <c r="D876" s="516"/>
      <c r="E876" s="267"/>
      <c r="F876" s="767"/>
    </row>
    <row r="877" spans="3:6">
      <c r="C877" s="204"/>
      <c r="D877" s="516"/>
      <c r="E877" s="267"/>
      <c r="F877" s="767"/>
    </row>
    <row r="878" spans="3:6">
      <c r="C878" s="204"/>
      <c r="D878" s="516"/>
      <c r="E878" s="267"/>
      <c r="F878" s="767"/>
    </row>
    <row r="879" spans="3:6">
      <c r="C879" s="204"/>
      <c r="D879" s="516"/>
      <c r="E879" s="267"/>
      <c r="F879" s="767"/>
    </row>
    <row r="880" spans="3:6">
      <c r="C880" s="204"/>
      <c r="D880" s="516"/>
      <c r="E880" s="267"/>
      <c r="F880" s="767"/>
    </row>
    <row r="881" spans="3:6">
      <c r="C881" s="204"/>
      <c r="D881" s="516"/>
      <c r="E881" s="267"/>
      <c r="F881" s="767"/>
    </row>
    <row r="882" spans="3:6">
      <c r="C882" s="204"/>
      <c r="D882" s="516"/>
      <c r="E882" s="267"/>
      <c r="F882" s="767"/>
    </row>
    <row r="883" spans="3:6">
      <c r="C883" s="203"/>
      <c r="D883" s="518"/>
      <c r="E883" s="281"/>
      <c r="F883" s="768"/>
    </row>
  </sheetData>
  <mergeCells count="144">
    <mergeCell ref="A427:F427"/>
    <mergeCell ref="C428:F428"/>
    <mergeCell ref="C429:F429"/>
    <mergeCell ref="A432:A434"/>
    <mergeCell ref="A478:A480"/>
    <mergeCell ref="A499:F499"/>
    <mergeCell ref="C500:F500"/>
    <mergeCell ref="A504:A505"/>
    <mergeCell ref="A507:A508"/>
    <mergeCell ref="B661:E661"/>
    <mergeCell ref="A510:A511"/>
    <mergeCell ref="C586:F586"/>
    <mergeCell ref="A482:A484"/>
    <mergeCell ref="A486:A488"/>
    <mergeCell ref="A490:A492"/>
    <mergeCell ref="A494:A496"/>
    <mergeCell ref="A547:A549"/>
    <mergeCell ref="A551:A553"/>
    <mergeCell ref="A555:A557"/>
    <mergeCell ref="A559:A561"/>
    <mergeCell ref="A563:A565"/>
    <mergeCell ref="A567:A568"/>
    <mergeCell ref="A570:A575"/>
    <mergeCell ref="A520:F520"/>
    <mergeCell ref="C521:F521"/>
    <mergeCell ref="A513:A514"/>
    <mergeCell ref="A516:A517"/>
    <mergeCell ref="A588:A590"/>
    <mergeCell ref="A592:A595"/>
    <mergeCell ref="A597:A598"/>
    <mergeCell ref="A650:A651"/>
    <mergeCell ref="A653:A654"/>
    <mergeCell ref="A656:A657"/>
    <mergeCell ref="A344:A347"/>
    <mergeCell ref="A349:A351"/>
    <mergeCell ref="A353:A355"/>
    <mergeCell ref="A365:A367"/>
    <mergeCell ref="A388:F388"/>
    <mergeCell ref="C389:F389"/>
    <mergeCell ref="A402:A405"/>
    <mergeCell ref="A417:A420"/>
    <mergeCell ref="A422:A424"/>
    <mergeCell ref="A398:A400"/>
    <mergeCell ref="A357:A359"/>
    <mergeCell ref="A361:A363"/>
    <mergeCell ref="A369:A371"/>
    <mergeCell ref="A407:A410"/>
    <mergeCell ref="A412:A415"/>
    <mergeCell ref="A393:A396"/>
    <mergeCell ref="C59:F59"/>
    <mergeCell ref="A63:A68"/>
    <mergeCell ref="A69:A70"/>
    <mergeCell ref="A79:A81"/>
    <mergeCell ref="A40:A45"/>
    <mergeCell ref="A28:A29"/>
    <mergeCell ref="A30:A31"/>
    <mergeCell ref="A32:A33"/>
    <mergeCell ref="A34:A35"/>
    <mergeCell ref="A37:A38"/>
    <mergeCell ref="C75:C77"/>
    <mergeCell ref="C145:F145"/>
    <mergeCell ref="A149:A152"/>
    <mergeCell ref="A1:F1"/>
    <mergeCell ref="A3:F3"/>
    <mergeCell ref="C4:F4"/>
    <mergeCell ref="A6:A7"/>
    <mergeCell ref="B5:F5"/>
    <mergeCell ref="A22:F22"/>
    <mergeCell ref="C23:F23"/>
    <mergeCell ref="B24:B25"/>
    <mergeCell ref="C24:C25"/>
    <mergeCell ref="D24:D25"/>
    <mergeCell ref="E24:E25"/>
    <mergeCell ref="F24:F25"/>
    <mergeCell ref="A8:A9"/>
    <mergeCell ref="A84:A85"/>
    <mergeCell ref="A95:A96"/>
    <mergeCell ref="A98:A100"/>
    <mergeCell ref="A102:A106"/>
    <mergeCell ref="A108:A115"/>
    <mergeCell ref="A118:A120"/>
    <mergeCell ref="A11:A12"/>
    <mergeCell ref="A13:A15"/>
    <mergeCell ref="A58:F58"/>
    <mergeCell ref="A154:A155"/>
    <mergeCell ref="A157:A158"/>
    <mergeCell ref="A160:A161"/>
    <mergeCell ref="A163:A164"/>
    <mergeCell ref="A169:A172"/>
    <mergeCell ref="A174:A176"/>
    <mergeCell ref="A166:A167"/>
    <mergeCell ref="A122:A123"/>
    <mergeCell ref="A125:A128"/>
    <mergeCell ref="A139:A140"/>
    <mergeCell ref="A198:A200"/>
    <mergeCell ref="A202:A204"/>
    <mergeCell ref="A206:A207"/>
    <mergeCell ref="A209:A211"/>
    <mergeCell ref="A218:F218"/>
    <mergeCell ref="C219:F219"/>
    <mergeCell ref="B224:C224"/>
    <mergeCell ref="B223:C223"/>
    <mergeCell ref="A178:A181"/>
    <mergeCell ref="A182:A184"/>
    <mergeCell ref="A186:A188"/>
    <mergeCell ref="A190:A192"/>
    <mergeCell ref="A194:A196"/>
    <mergeCell ref="A213:A214"/>
    <mergeCell ref="C248:F248"/>
    <mergeCell ref="A258:A259"/>
    <mergeCell ref="A261:A262"/>
    <mergeCell ref="A226:A228"/>
    <mergeCell ref="A230:A231"/>
    <mergeCell ref="A233:A234"/>
    <mergeCell ref="A236:A237"/>
    <mergeCell ref="A239:A240"/>
    <mergeCell ref="B252:D253"/>
    <mergeCell ref="A242:A243"/>
    <mergeCell ref="C275:F275"/>
    <mergeCell ref="A339:A342"/>
    <mergeCell ref="A264:A265"/>
    <mergeCell ref="A267:A268"/>
    <mergeCell ref="A270:A271"/>
    <mergeCell ref="A278:A282"/>
    <mergeCell ref="A283:A287"/>
    <mergeCell ref="A293:A297"/>
    <mergeCell ref="A298:A302"/>
    <mergeCell ref="A303:A307"/>
    <mergeCell ref="A308:A312"/>
    <mergeCell ref="A313:A317"/>
    <mergeCell ref="A318:A322"/>
    <mergeCell ref="A288:A292"/>
    <mergeCell ref="A323:A327"/>
    <mergeCell ref="A334:A336"/>
    <mergeCell ref="A525:A526"/>
    <mergeCell ref="A534:A535"/>
    <mergeCell ref="A538:F538"/>
    <mergeCell ref="C539:F539"/>
    <mergeCell ref="A543:A545"/>
    <mergeCell ref="A528:A529"/>
    <mergeCell ref="A600:A601"/>
    <mergeCell ref="A603:A604"/>
    <mergeCell ref="A606:A607"/>
    <mergeCell ref="C597:F598"/>
  </mergeCells>
  <pageMargins left="0.7" right="0.7" top="0.75" bottom="0.75" header="0.3" footer="0.3"/>
  <pageSetup paperSize="9" scale="63" orientation="portrait" verticalDpi="598" r:id="rId1"/>
  <rowBreaks count="6" manualBreakCount="6">
    <brk id="22" max="16383" man="1"/>
    <brk id="58" max="16383" man="1"/>
    <brk id="144" max="16383" man="1"/>
    <brk id="218" max="16383" man="1"/>
    <brk id="247" max="16383" man="1"/>
    <brk id="27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0114-D962-4EBB-97F9-3E70EF25A8A7}">
  <sheetPr>
    <pageSetUpPr fitToPage="1"/>
  </sheetPr>
  <dimension ref="A1:ES1196"/>
  <sheetViews>
    <sheetView view="pageBreakPreview" zoomScale="90" zoomScaleNormal="90" zoomScaleSheetLayoutView="90" workbookViewId="0">
      <selection activeCell="L811" sqref="L811"/>
    </sheetView>
  </sheetViews>
  <sheetFormatPr baseColWidth="10" defaultColWidth="9.1640625" defaultRowHeight="15"/>
  <cols>
    <col min="1" max="1" width="8" style="983" customWidth="1"/>
    <col min="2" max="2" width="3.1640625" style="1047" customWidth="1"/>
    <col min="3" max="3" width="65.5" style="1051" customWidth="1"/>
    <col min="4" max="4" width="8.1640625" style="991" customWidth="1"/>
    <col min="5" max="5" width="9.83203125" style="991" customWidth="1"/>
    <col min="6" max="6" width="12" style="1052" customWidth="1"/>
    <col min="7" max="7" width="14.83203125" style="1052" customWidth="1"/>
    <col min="8" max="8" width="24" style="1039" customWidth="1"/>
    <col min="9" max="16384" width="9.1640625" style="1039"/>
  </cols>
  <sheetData>
    <row r="1" spans="1:8" s="983" customFormat="1" ht="32.25" customHeight="1" thickBot="1">
      <c r="A1" s="1191" t="s">
        <v>1853</v>
      </c>
      <c r="B1" s="1192"/>
      <c r="C1" s="1192"/>
      <c r="D1" s="1192"/>
      <c r="E1" s="1192"/>
      <c r="F1" s="1192"/>
      <c r="G1" s="1192"/>
      <c r="H1" s="1193"/>
    </row>
    <row r="2" spans="1:8" s="991" customFormat="1" ht="33" thickBot="1">
      <c r="A2" s="984" t="s">
        <v>235</v>
      </c>
      <c r="B2" s="985"/>
      <c r="C2" s="986" t="s">
        <v>1447</v>
      </c>
      <c r="D2" s="987" t="s">
        <v>237</v>
      </c>
      <c r="E2" s="987" t="s">
        <v>238</v>
      </c>
      <c r="F2" s="988" t="s">
        <v>239</v>
      </c>
      <c r="G2" s="989" t="s">
        <v>240</v>
      </c>
      <c r="H2" s="990" t="s">
        <v>1448</v>
      </c>
    </row>
    <row r="3" spans="1:8" s="983" customFormat="1" ht="328.5" customHeight="1">
      <c r="A3" s="806"/>
      <c r="B3" s="807"/>
      <c r="C3" s="1194" t="s">
        <v>1449</v>
      </c>
      <c r="D3" s="1195"/>
      <c r="E3" s="1195"/>
      <c r="F3" s="1195"/>
      <c r="G3" s="1196"/>
      <c r="H3" s="992"/>
    </row>
    <row r="4" spans="1:8" s="983" customFormat="1" ht="16" thickBot="1">
      <c r="A4" s="808"/>
      <c r="B4" s="809"/>
      <c r="C4" s="810"/>
      <c r="D4" s="811"/>
      <c r="E4" s="811"/>
      <c r="F4" s="812"/>
      <c r="G4" s="813"/>
      <c r="H4" s="993"/>
    </row>
    <row r="5" spans="1:8" s="983" customFormat="1" ht="20.5" customHeight="1" thickBot="1">
      <c r="A5" s="994">
        <v>1</v>
      </c>
      <c r="B5" s="995"/>
      <c r="C5" s="996" t="s">
        <v>1450</v>
      </c>
      <c r="D5" s="1197"/>
      <c r="E5" s="1197"/>
      <c r="F5" s="1197"/>
      <c r="G5" s="1197"/>
      <c r="H5" s="1198"/>
    </row>
    <row r="6" spans="1:8" s="983" customFormat="1">
      <c r="A6" s="997"/>
      <c r="B6" s="998"/>
      <c r="C6" s="999"/>
      <c r="D6" s="1000"/>
      <c r="E6" s="1001"/>
      <c r="F6" s="1002"/>
      <c r="G6" s="1003"/>
      <c r="H6" s="1004"/>
    </row>
    <row r="7" spans="1:8" s="983" customFormat="1" ht="96" customHeight="1">
      <c r="A7" s="1005"/>
      <c r="B7" s="1199" t="s">
        <v>1451</v>
      </c>
      <c r="C7" s="1200"/>
      <c r="D7" s="1200"/>
      <c r="E7" s="1200"/>
      <c r="F7" s="1200"/>
      <c r="G7" s="1201"/>
      <c r="H7" s="992"/>
    </row>
    <row r="8" spans="1:8" s="983" customFormat="1">
      <c r="A8" s="1006"/>
      <c r="B8" s="1007"/>
      <c r="C8" s="1008"/>
      <c r="D8" s="1009"/>
      <c r="E8" s="1010"/>
      <c r="F8" s="1011"/>
      <c r="G8" s="1012"/>
      <c r="H8" s="1013"/>
    </row>
    <row r="9" spans="1:8" s="983" customFormat="1">
      <c r="A9" s="1006"/>
      <c r="B9" s="1014"/>
      <c r="C9" s="1015"/>
      <c r="D9" s="852"/>
      <c r="E9" s="1016"/>
      <c r="F9" s="1017"/>
      <c r="G9" s="1018"/>
      <c r="H9" s="1013"/>
    </row>
    <row r="10" spans="1:8" s="983" customFormat="1" ht="48">
      <c r="A10" s="1188" t="s">
        <v>2</v>
      </c>
      <c r="B10" s="1019"/>
      <c r="C10" s="1015" t="s">
        <v>1452</v>
      </c>
      <c r="D10" s="852"/>
      <c r="E10" s="852"/>
      <c r="F10" s="1020"/>
      <c r="G10" s="1021"/>
      <c r="H10" s="1013"/>
    </row>
    <row r="11" spans="1:8" s="983" customFormat="1" ht="16">
      <c r="A11" s="1190"/>
      <c r="B11" s="1019"/>
      <c r="C11" s="1015" t="s">
        <v>1240</v>
      </c>
      <c r="D11" s="852" t="s">
        <v>1453</v>
      </c>
      <c r="E11" s="1022">
        <v>1</v>
      </c>
      <c r="F11" s="1023"/>
      <c r="G11" s="814">
        <f>E11*F11</f>
        <v>0</v>
      </c>
      <c r="H11" s="1013"/>
    </row>
    <row r="12" spans="1:8" s="983" customFormat="1">
      <c r="A12" s="1006"/>
      <c r="B12" s="1014"/>
      <c r="C12" s="1015"/>
      <c r="D12" s="852"/>
      <c r="E12" s="1016"/>
      <c r="F12" s="1017"/>
      <c r="G12" s="1018"/>
      <c r="H12" s="1013"/>
    </row>
    <row r="13" spans="1:8" s="983" customFormat="1" ht="96">
      <c r="A13" s="1188" t="s">
        <v>3</v>
      </c>
      <c r="B13" s="1019"/>
      <c r="C13" s="1015" t="s">
        <v>1454</v>
      </c>
      <c r="D13" s="852"/>
      <c r="E13" s="852"/>
      <c r="F13" s="1020"/>
      <c r="G13" s="1021"/>
      <c r="H13" s="1013"/>
    </row>
    <row r="14" spans="1:8" s="983" customFormat="1" ht="16">
      <c r="A14" s="1190"/>
      <c r="B14" s="1019"/>
      <c r="C14" s="1015" t="s">
        <v>1240</v>
      </c>
      <c r="D14" s="852" t="s">
        <v>1453</v>
      </c>
      <c r="E14" s="1022">
        <v>5</v>
      </c>
      <c r="F14" s="1023"/>
      <c r="G14" s="814">
        <f>E14*F14</f>
        <v>0</v>
      </c>
      <c r="H14" s="1013"/>
    </row>
    <row r="15" spans="1:8" s="983" customFormat="1">
      <c r="A15" s="1006"/>
      <c r="B15" s="1014"/>
      <c r="C15" s="1015"/>
      <c r="D15" s="852"/>
      <c r="E15" s="1016"/>
      <c r="F15" s="1017"/>
      <c r="G15" s="1018"/>
      <c r="H15" s="1013"/>
    </row>
    <row r="16" spans="1:8" s="983" customFormat="1" ht="48">
      <c r="A16" s="1188" t="s">
        <v>5</v>
      </c>
      <c r="B16" s="1019"/>
      <c r="C16" s="1015" t="s">
        <v>1455</v>
      </c>
      <c r="D16" s="852"/>
      <c r="E16" s="852"/>
      <c r="F16" s="1020"/>
      <c r="G16" s="1021"/>
      <c r="H16" s="1013"/>
    </row>
    <row r="17" spans="1:8" s="983" customFormat="1" ht="16">
      <c r="A17" s="1189"/>
      <c r="B17" s="1019"/>
      <c r="C17" s="1015" t="s">
        <v>1456</v>
      </c>
      <c r="D17" s="852"/>
      <c r="E17" s="852"/>
      <c r="F17" s="1020"/>
      <c r="G17" s="1021"/>
      <c r="H17" s="1013"/>
    </row>
    <row r="18" spans="1:8" s="983" customFormat="1" ht="16">
      <c r="A18" s="1189"/>
      <c r="B18" s="1019"/>
      <c r="C18" s="1015" t="s">
        <v>1457</v>
      </c>
      <c r="D18" s="852" t="s">
        <v>361</v>
      </c>
      <c r="E18" s="1022">
        <v>35.200000000000003</v>
      </c>
      <c r="F18" s="1020"/>
      <c r="G18" s="1021"/>
      <c r="H18" s="1013"/>
    </row>
    <row r="19" spans="1:8" s="983" customFormat="1" ht="16">
      <c r="A19" s="1190"/>
      <c r="B19" s="1019"/>
      <c r="C19" s="1015" t="s">
        <v>240</v>
      </c>
      <c r="D19" s="852" t="s">
        <v>361</v>
      </c>
      <c r="E19" s="1022">
        <v>35.200000000000003</v>
      </c>
      <c r="F19" s="1023"/>
      <c r="G19" s="814">
        <f>E19*F19</f>
        <v>0</v>
      </c>
      <c r="H19" s="1013"/>
    </row>
    <row r="20" spans="1:8" s="983" customFormat="1">
      <c r="A20" s="1006"/>
      <c r="B20" s="1014"/>
      <c r="C20" s="1015"/>
      <c r="D20" s="852"/>
      <c r="E20" s="1016"/>
      <c r="F20" s="1017"/>
      <c r="G20" s="1018"/>
      <c r="H20" s="1013"/>
    </row>
    <row r="21" spans="1:8" s="983" customFormat="1" ht="48">
      <c r="A21" s="1188" t="s">
        <v>724</v>
      </c>
      <c r="B21" s="1019"/>
      <c r="C21" s="1015" t="s">
        <v>1455</v>
      </c>
      <c r="D21" s="852"/>
      <c r="E21" s="852"/>
      <c r="F21" s="1020"/>
      <c r="G21" s="1021"/>
      <c r="H21" s="1013"/>
    </row>
    <row r="22" spans="1:8" s="983" customFormat="1" ht="16">
      <c r="A22" s="1189"/>
      <c r="B22" s="1019"/>
      <c r="C22" s="1015" t="s">
        <v>1458</v>
      </c>
      <c r="D22" s="852"/>
      <c r="E22" s="852"/>
      <c r="F22" s="1020"/>
      <c r="G22" s="1021"/>
      <c r="H22" s="1013"/>
    </row>
    <row r="23" spans="1:8" s="983" customFormat="1" ht="16">
      <c r="A23" s="1189"/>
      <c r="B23" s="1019"/>
      <c r="C23" s="1015" t="s">
        <v>1459</v>
      </c>
      <c r="D23" s="852" t="s">
        <v>361</v>
      </c>
      <c r="E23" s="1022">
        <v>23.4</v>
      </c>
      <c r="F23" s="1020"/>
      <c r="G23" s="1021"/>
      <c r="H23" s="1013"/>
    </row>
    <row r="24" spans="1:8" s="983" customFormat="1" ht="16">
      <c r="A24" s="1190"/>
      <c r="B24" s="1019"/>
      <c r="C24" s="1015" t="s">
        <v>240</v>
      </c>
      <c r="D24" s="852" t="s">
        <v>361</v>
      </c>
      <c r="E24" s="1022">
        <v>23.4</v>
      </c>
      <c r="F24" s="1023"/>
      <c r="G24" s="814">
        <f>E24*F24</f>
        <v>0</v>
      </c>
      <c r="H24" s="1013"/>
    </row>
    <row r="25" spans="1:8" s="983" customFormat="1">
      <c r="A25" s="1006"/>
      <c r="B25" s="1014"/>
      <c r="C25" s="1015"/>
      <c r="D25" s="852"/>
      <c r="E25" s="1016"/>
      <c r="F25" s="1017"/>
      <c r="G25" s="1018"/>
      <c r="H25" s="1013"/>
    </row>
    <row r="26" spans="1:8" s="983" customFormat="1" ht="48">
      <c r="A26" s="1188" t="s">
        <v>244</v>
      </c>
      <c r="B26" s="1019"/>
      <c r="C26" s="1015" t="s">
        <v>1460</v>
      </c>
      <c r="D26" s="852"/>
      <c r="E26" s="852"/>
      <c r="F26" s="1020"/>
      <c r="G26" s="1021"/>
      <c r="H26" s="1013"/>
    </row>
    <row r="27" spans="1:8" s="983" customFormat="1" ht="16">
      <c r="A27" s="1189"/>
      <c r="B27" s="1019"/>
      <c r="C27" s="1015" t="s">
        <v>1458</v>
      </c>
      <c r="D27" s="852"/>
      <c r="E27" s="852"/>
      <c r="F27" s="1020"/>
      <c r="G27" s="1021"/>
      <c r="H27" s="1013"/>
    </row>
    <row r="28" spans="1:8" s="983" customFormat="1" ht="16">
      <c r="A28" s="1189"/>
      <c r="B28" s="1019"/>
      <c r="C28" s="1015" t="s">
        <v>1461</v>
      </c>
      <c r="D28" s="852" t="s">
        <v>361</v>
      </c>
      <c r="E28" s="1022">
        <v>7.8</v>
      </c>
      <c r="F28" s="1020"/>
      <c r="G28" s="1021"/>
      <c r="H28" s="1013"/>
    </row>
    <row r="29" spans="1:8" s="983" customFormat="1" ht="16">
      <c r="A29" s="1190"/>
      <c r="B29" s="1019"/>
      <c r="C29" s="1015" t="s">
        <v>240</v>
      </c>
      <c r="D29" s="852" t="s">
        <v>361</v>
      </c>
      <c r="E29" s="1022">
        <v>7.8</v>
      </c>
      <c r="F29" s="1023"/>
      <c r="G29" s="814">
        <f>E29*F29</f>
        <v>0</v>
      </c>
      <c r="H29" s="1013"/>
    </row>
    <row r="30" spans="1:8" s="983" customFormat="1">
      <c r="A30" s="1006"/>
      <c r="B30" s="1014"/>
      <c r="C30" s="1015"/>
      <c r="D30" s="852"/>
      <c r="E30" s="1016"/>
      <c r="F30" s="1017"/>
      <c r="G30" s="1018"/>
      <c r="H30" s="1013"/>
    </row>
    <row r="31" spans="1:8" s="983" customFormat="1" ht="32">
      <c r="A31" s="1188" t="s">
        <v>350</v>
      </c>
      <c r="B31" s="1019"/>
      <c r="C31" s="1015" t="s">
        <v>1462</v>
      </c>
      <c r="D31" s="852"/>
      <c r="E31" s="852"/>
      <c r="F31" s="1020"/>
      <c r="G31" s="1021"/>
      <c r="H31" s="1013"/>
    </row>
    <row r="32" spans="1:8" s="983" customFormat="1" ht="16">
      <c r="A32" s="1189"/>
      <c r="B32" s="1019"/>
      <c r="C32" s="1015" t="s">
        <v>1456</v>
      </c>
      <c r="D32" s="852"/>
      <c r="E32" s="852"/>
      <c r="F32" s="1020"/>
      <c r="G32" s="1021"/>
      <c r="H32" s="1013"/>
    </row>
    <row r="33" spans="1:8" s="983" customFormat="1" ht="16">
      <c r="A33" s="1189"/>
      <c r="B33" s="1019"/>
      <c r="C33" s="1015" t="s">
        <v>1463</v>
      </c>
      <c r="D33" s="852" t="s">
        <v>361</v>
      </c>
      <c r="E33" s="1022">
        <v>13.2</v>
      </c>
      <c r="F33" s="1020"/>
      <c r="G33" s="1021"/>
      <c r="H33" s="1013"/>
    </row>
    <row r="34" spans="1:8" s="983" customFormat="1" ht="16">
      <c r="A34" s="1190"/>
      <c r="B34" s="1019"/>
      <c r="C34" s="1015" t="s">
        <v>240</v>
      </c>
      <c r="D34" s="852" t="s">
        <v>361</v>
      </c>
      <c r="E34" s="1022">
        <v>13.2</v>
      </c>
      <c r="F34" s="1023"/>
      <c r="G34" s="814">
        <f>E34*F34</f>
        <v>0</v>
      </c>
      <c r="H34" s="1013"/>
    </row>
    <row r="35" spans="1:8" s="983" customFormat="1">
      <c r="A35" s="1006"/>
      <c r="B35" s="1014"/>
      <c r="C35" s="1015"/>
      <c r="D35" s="852"/>
      <c r="E35" s="1016"/>
      <c r="F35" s="1017"/>
      <c r="G35" s="1018"/>
      <c r="H35" s="1013"/>
    </row>
    <row r="36" spans="1:8" s="983" customFormat="1" ht="32">
      <c r="A36" s="1188" t="s">
        <v>739</v>
      </c>
      <c r="B36" s="1019"/>
      <c r="C36" s="1015" t="s">
        <v>1462</v>
      </c>
      <c r="D36" s="852"/>
      <c r="E36" s="852"/>
      <c r="F36" s="1020"/>
      <c r="G36" s="1021"/>
      <c r="H36" s="1013"/>
    </row>
    <row r="37" spans="1:8" s="983" customFormat="1" ht="16">
      <c r="A37" s="1189"/>
      <c r="B37" s="1019"/>
      <c r="C37" s="1015" t="s">
        <v>1458</v>
      </c>
      <c r="D37" s="852"/>
      <c r="E37" s="852"/>
      <c r="F37" s="1020"/>
      <c r="G37" s="1021"/>
      <c r="H37" s="1013"/>
    </row>
    <row r="38" spans="1:8" s="983" customFormat="1" ht="16">
      <c r="A38" s="1189"/>
      <c r="B38" s="1019"/>
      <c r="C38" s="1015" t="s">
        <v>1464</v>
      </c>
      <c r="D38" s="852" t="s">
        <v>361</v>
      </c>
      <c r="E38" s="1022">
        <v>5.2</v>
      </c>
      <c r="F38" s="1020"/>
      <c r="G38" s="1021"/>
      <c r="H38" s="1013"/>
    </row>
    <row r="39" spans="1:8" s="983" customFormat="1" ht="16">
      <c r="A39" s="1190"/>
      <c r="B39" s="1019"/>
      <c r="C39" s="1015" t="s">
        <v>240</v>
      </c>
      <c r="D39" s="852" t="s">
        <v>361</v>
      </c>
      <c r="E39" s="1022">
        <v>5.2</v>
      </c>
      <c r="F39" s="1023"/>
      <c r="G39" s="814">
        <f>E39*F39</f>
        <v>0</v>
      </c>
      <c r="H39" s="1013"/>
    </row>
    <row r="40" spans="1:8" s="983" customFormat="1">
      <c r="A40" s="1006"/>
      <c r="B40" s="1014"/>
      <c r="C40" s="1015"/>
      <c r="D40" s="852"/>
      <c r="E40" s="1016"/>
      <c r="F40" s="1017"/>
      <c r="G40" s="1018"/>
      <c r="H40" s="1013"/>
    </row>
    <row r="41" spans="1:8" s="983" customFormat="1" ht="48">
      <c r="A41" s="1188" t="s">
        <v>740</v>
      </c>
      <c r="B41" s="1019"/>
      <c r="C41" s="1015" t="s">
        <v>1465</v>
      </c>
      <c r="D41" s="852"/>
      <c r="E41" s="852"/>
      <c r="F41" s="1020"/>
      <c r="G41" s="1021"/>
      <c r="H41" s="1013"/>
    </row>
    <row r="42" spans="1:8" s="983" customFormat="1" ht="16">
      <c r="A42" s="1189"/>
      <c r="B42" s="1019"/>
      <c r="C42" s="1015" t="s">
        <v>1456</v>
      </c>
      <c r="D42" s="852"/>
      <c r="E42" s="852"/>
      <c r="F42" s="1020"/>
      <c r="G42" s="1021"/>
      <c r="H42" s="1013"/>
    </row>
    <row r="43" spans="1:8" s="983" customFormat="1" ht="16">
      <c r="A43" s="1189"/>
      <c r="B43" s="1019"/>
      <c r="C43" s="1015" t="s">
        <v>1466</v>
      </c>
      <c r="D43" s="852" t="s">
        <v>361</v>
      </c>
      <c r="E43" s="1022">
        <v>22</v>
      </c>
      <c r="F43" s="1020"/>
      <c r="G43" s="1021"/>
      <c r="H43" s="1013"/>
    </row>
    <row r="44" spans="1:8" s="983" customFormat="1" ht="16">
      <c r="A44" s="1190"/>
      <c r="B44" s="1019"/>
      <c r="C44" s="1015" t="s">
        <v>240</v>
      </c>
      <c r="D44" s="852" t="s">
        <v>361</v>
      </c>
      <c r="E44" s="1022">
        <v>22</v>
      </c>
      <c r="F44" s="1023"/>
      <c r="G44" s="814">
        <f>E44*F44</f>
        <v>0</v>
      </c>
      <c r="H44" s="1013"/>
    </row>
    <row r="45" spans="1:8" s="983" customFormat="1">
      <c r="A45" s="1006"/>
      <c r="B45" s="1014"/>
      <c r="C45" s="1015"/>
      <c r="D45" s="852"/>
      <c r="E45" s="1016"/>
      <c r="F45" s="1017"/>
      <c r="G45" s="1018"/>
      <c r="H45" s="1013"/>
    </row>
    <row r="46" spans="1:8" s="983" customFormat="1" ht="48">
      <c r="A46" s="1188" t="s">
        <v>741</v>
      </c>
      <c r="B46" s="1019"/>
      <c r="C46" s="1015" t="s">
        <v>1465</v>
      </c>
      <c r="D46" s="852"/>
      <c r="E46" s="852"/>
      <c r="F46" s="1020"/>
      <c r="G46" s="1021"/>
      <c r="H46" s="1013"/>
    </row>
    <row r="47" spans="1:8" s="983" customFormat="1" ht="16">
      <c r="A47" s="1189"/>
      <c r="B47" s="1019"/>
      <c r="C47" s="1015" t="s">
        <v>1458</v>
      </c>
      <c r="D47" s="852"/>
      <c r="E47" s="852"/>
      <c r="F47" s="1020"/>
      <c r="G47" s="1021"/>
      <c r="H47" s="1013"/>
    </row>
    <row r="48" spans="1:8" s="983" customFormat="1" ht="16">
      <c r="A48" s="1189"/>
      <c r="B48" s="1019"/>
      <c r="C48" s="1015" t="s">
        <v>1467</v>
      </c>
      <c r="D48" s="852" t="s">
        <v>361</v>
      </c>
      <c r="E48" s="1022">
        <v>10.4</v>
      </c>
      <c r="F48" s="1020"/>
      <c r="G48" s="1021"/>
      <c r="H48" s="1013"/>
    </row>
    <row r="49" spans="1:8" s="983" customFormat="1" ht="16">
      <c r="A49" s="1190"/>
      <c r="B49" s="1019"/>
      <c r="C49" s="1015" t="s">
        <v>240</v>
      </c>
      <c r="D49" s="852" t="s">
        <v>361</v>
      </c>
      <c r="E49" s="1022">
        <v>10.4</v>
      </c>
      <c r="F49" s="1023"/>
      <c r="G49" s="814">
        <f>E49*F49</f>
        <v>0</v>
      </c>
      <c r="H49" s="1013"/>
    </row>
    <row r="50" spans="1:8" s="983" customFormat="1">
      <c r="A50" s="1006"/>
      <c r="B50" s="1014"/>
      <c r="C50" s="1015"/>
      <c r="D50" s="852"/>
      <c r="E50" s="1016"/>
      <c r="F50" s="1017"/>
      <c r="G50" s="1018"/>
      <c r="H50" s="1013"/>
    </row>
    <row r="51" spans="1:8" s="983" customFormat="1" ht="32">
      <c r="A51" s="1188" t="s">
        <v>742</v>
      </c>
      <c r="B51" s="1019"/>
      <c r="C51" s="1015" t="s">
        <v>1468</v>
      </c>
      <c r="D51" s="852"/>
      <c r="E51" s="852"/>
      <c r="F51" s="1020"/>
      <c r="G51" s="1021"/>
      <c r="H51" s="1013"/>
    </row>
    <row r="52" spans="1:8" s="983" customFormat="1" ht="16">
      <c r="A52" s="1190"/>
      <c r="B52" s="1019"/>
      <c r="C52" s="1015" t="s">
        <v>1469</v>
      </c>
      <c r="D52" s="852" t="s">
        <v>42</v>
      </c>
      <c r="E52" s="1022">
        <v>180</v>
      </c>
      <c r="F52" s="1023"/>
      <c r="G52" s="814">
        <f>E52*F52</f>
        <v>0</v>
      </c>
      <c r="H52" s="1013"/>
    </row>
    <row r="53" spans="1:8" s="983" customFormat="1">
      <c r="A53" s="1006"/>
      <c r="B53" s="1014"/>
      <c r="C53" s="1015"/>
      <c r="D53" s="852"/>
      <c r="E53" s="1016"/>
      <c r="F53" s="1017"/>
      <c r="G53" s="1018"/>
      <c r="H53" s="1013"/>
    </row>
    <row r="54" spans="1:8" s="983" customFormat="1" ht="16">
      <c r="A54" s="1188" t="s">
        <v>743</v>
      </c>
      <c r="B54" s="1019"/>
      <c r="C54" s="1015" t="s">
        <v>1470</v>
      </c>
      <c r="D54" s="852"/>
      <c r="E54" s="852"/>
      <c r="F54" s="1020"/>
      <c r="G54" s="1021"/>
      <c r="H54" s="1013"/>
    </row>
    <row r="55" spans="1:8" s="983" customFormat="1" ht="16">
      <c r="A55" s="1190"/>
      <c r="B55" s="1019"/>
      <c r="C55" s="1015" t="s">
        <v>1469</v>
      </c>
      <c r="D55" s="852" t="s">
        <v>42</v>
      </c>
      <c r="E55" s="1022">
        <v>180</v>
      </c>
      <c r="F55" s="1023"/>
      <c r="G55" s="814">
        <f>E55*F55</f>
        <v>0</v>
      </c>
      <c r="H55" s="1013"/>
    </row>
    <row r="56" spans="1:8" s="983" customFormat="1">
      <c r="A56" s="1006"/>
      <c r="B56" s="1014"/>
      <c r="C56" s="1015"/>
      <c r="D56" s="852"/>
      <c r="E56" s="1016"/>
      <c r="F56" s="1017"/>
      <c r="G56" s="1018"/>
      <c r="H56" s="1013"/>
    </row>
    <row r="57" spans="1:8" s="983" customFormat="1" ht="80">
      <c r="A57" s="1188" t="s">
        <v>744</v>
      </c>
      <c r="B57" s="1019"/>
      <c r="C57" s="1015" t="s">
        <v>1471</v>
      </c>
      <c r="D57" s="852"/>
      <c r="E57" s="852"/>
      <c r="F57" s="1020"/>
      <c r="G57" s="1021"/>
      <c r="H57" s="1013"/>
    </row>
    <row r="58" spans="1:8" s="983" customFormat="1" ht="16">
      <c r="A58" s="1190"/>
      <c r="B58" s="1019"/>
      <c r="C58" s="1015" t="s">
        <v>1469</v>
      </c>
      <c r="D58" s="852" t="s">
        <v>42</v>
      </c>
      <c r="E58" s="1022">
        <v>80</v>
      </c>
      <c r="F58" s="1023"/>
      <c r="G58" s="814">
        <f>E58*F58</f>
        <v>0</v>
      </c>
      <c r="H58" s="1013"/>
    </row>
    <row r="59" spans="1:8" s="983" customFormat="1">
      <c r="A59" s="1006"/>
      <c r="B59" s="1014"/>
      <c r="C59" s="1015"/>
      <c r="D59" s="852"/>
      <c r="E59" s="1016"/>
      <c r="F59" s="1017"/>
      <c r="G59" s="1018"/>
      <c r="H59" s="1013"/>
    </row>
    <row r="60" spans="1:8" s="983" customFormat="1" ht="80">
      <c r="A60" s="1188" t="s">
        <v>745</v>
      </c>
      <c r="B60" s="1019"/>
      <c r="C60" s="1015" t="s">
        <v>1472</v>
      </c>
      <c r="D60" s="852"/>
      <c r="E60" s="852"/>
      <c r="F60" s="1020"/>
      <c r="G60" s="1021"/>
      <c r="H60" s="1013"/>
    </row>
    <row r="61" spans="1:8" s="983" customFormat="1" ht="16">
      <c r="A61" s="1190"/>
      <c r="B61" s="1019"/>
      <c r="C61" s="1015" t="s">
        <v>1469</v>
      </c>
      <c r="D61" s="852" t="s">
        <v>42</v>
      </c>
      <c r="E61" s="1022">
        <v>80</v>
      </c>
      <c r="F61" s="1023"/>
      <c r="G61" s="814">
        <f>E61*F61</f>
        <v>0</v>
      </c>
      <c r="H61" s="1013"/>
    </row>
    <row r="62" spans="1:8" s="983" customFormat="1">
      <c r="A62" s="1006"/>
      <c r="B62" s="1014"/>
      <c r="C62" s="1015"/>
      <c r="D62" s="852"/>
      <c r="E62" s="1016"/>
      <c r="F62" s="1017"/>
      <c r="G62" s="1018"/>
      <c r="H62" s="1013"/>
    </row>
    <row r="63" spans="1:8" s="983" customFormat="1" ht="16">
      <c r="A63" s="1188" t="s">
        <v>746</v>
      </c>
      <c r="B63" s="1019"/>
      <c r="C63" s="1015" t="s">
        <v>1473</v>
      </c>
      <c r="D63" s="852"/>
      <c r="E63" s="852"/>
      <c r="F63" s="1020"/>
      <c r="G63" s="1021"/>
      <c r="H63" s="1013"/>
    </row>
    <row r="64" spans="1:8" s="983" customFormat="1" ht="16">
      <c r="A64" s="1190"/>
      <c r="B64" s="1019"/>
      <c r="C64" s="1015" t="s">
        <v>1474</v>
      </c>
      <c r="D64" s="852" t="s">
        <v>42</v>
      </c>
      <c r="E64" s="1022">
        <v>1</v>
      </c>
      <c r="F64" s="1023"/>
      <c r="G64" s="814">
        <f>E64*F64</f>
        <v>0</v>
      </c>
      <c r="H64" s="1013"/>
    </row>
    <row r="65" spans="1:8" s="983" customFormat="1">
      <c r="A65" s="1006"/>
      <c r="B65" s="1014"/>
      <c r="C65" s="1015"/>
      <c r="D65" s="852"/>
      <c r="E65" s="1016"/>
      <c r="F65" s="1017"/>
      <c r="G65" s="1018"/>
      <c r="H65" s="1013"/>
    </row>
    <row r="66" spans="1:8" s="983" customFormat="1" ht="71.5" customHeight="1">
      <c r="A66" s="1188" t="s">
        <v>747</v>
      </c>
      <c r="B66" s="1019"/>
      <c r="C66" s="1015" t="s">
        <v>1475</v>
      </c>
      <c r="D66" s="852"/>
      <c r="E66" s="852"/>
      <c r="F66" s="1020"/>
      <c r="G66" s="1021"/>
      <c r="H66" s="1013"/>
    </row>
    <row r="67" spans="1:8" s="983" customFormat="1" ht="16">
      <c r="A67" s="1190"/>
      <c r="B67" s="1019"/>
      <c r="C67" s="1015" t="s">
        <v>1474</v>
      </c>
      <c r="D67" s="852" t="s">
        <v>281</v>
      </c>
      <c r="E67" s="1022">
        <v>3</v>
      </c>
      <c r="F67" s="1023"/>
      <c r="G67" s="814">
        <f>E67*F67</f>
        <v>0</v>
      </c>
      <c r="H67" s="1013"/>
    </row>
    <row r="68" spans="1:8" s="983" customFormat="1">
      <c r="A68" s="1006"/>
      <c r="B68" s="1014"/>
      <c r="C68" s="1015"/>
      <c r="D68" s="852"/>
      <c r="E68" s="1016"/>
      <c r="F68" s="1017"/>
      <c r="G68" s="1018"/>
      <c r="H68" s="1013"/>
    </row>
    <row r="69" spans="1:8" s="983" customFormat="1" ht="17.25" customHeight="1">
      <c r="A69" s="1188" t="s">
        <v>748</v>
      </c>
      <c r="B69" s="1019"/>
      <c r="C69" s="1015" t="s">
        <v>1476</v>
      </c>
      <c r="D69" s="852"/>
      <c r="E69" s="852"/>
      <c r="F69" s="1020"/>
      <c r="G69" s="1021"/>
      <c r="H69" s="1013"/>
    </row>
    <row r="70" spans="1:8" s="983" customFormat="1" ht="16">
      <c r="A70" s="1190"/>
      <c r="B70" s="1019"/>
      <c r="C70" s="1015" t="s">
        <v>1474</v>
      </c>
      <c r="D70" s="852" t="s">
        <v>281</v>
      </c>
      <c r="E70" s="1022">
        <v>2</v>
      </c>
      <c r="F70" s="1023"/>
      <c r="G70" s="814">
        <f>E70*F70</f>
        <v>0</v>
      </c>
      <c r="H70" s="1013"/>
    </row>
    <row r="71" spans="1:8" s="983" customFormat="1">
      <c r="A71" s="1006"/>
      <c r="B71" s="1014"/>
      <c r="C71" s="1015"/>
      <c r="D71" s="852"/>
      <c r="E71" s="1016"/>
      <c r="F71" s="1017"/>
      <c r="G71" s="1018"/>
      <c r="H71" s="1013"/>
    </row>
    <row r="72" spans="1:8" s="983" customFormat="1" ht="32">
      <c r="A72" s="1188" t="s">
        <v>754</v>
      </c>
      <c r="B72" s="1019"/>
      <c r="C72" s="1015" t="s">
        <v>1477</v>
      </c>
      <c r="D72" s="852"/>
      <c r="E72" s="852"/>
      <c r="F72" s="1020"/>
      <c r="G72" s="1021"/>
      <c r="H72" s="1013"/>
    </row>
    <row r="73" spans="1:8" s="983" customFormat="1" ht="16">
      <c r="A73" s="1189"/>
      <c r="B73" s="1019"/>
      <c r="C73" s="1015" t="s">
        <v>1478</v>
      </c>
      <c r="D73" s="852" t="s">
        <v>281</v>
      </c>
      <c r="E73" s="852">
        <v>1</v>
      </c>
      <c r="F73" s="1020"/>
      <c r="G73" s="1021"/>
      <c r="H73" s="1013"/>
    </row>
    <row r="74" spans="1:8" s="983" customFormat="1" ht="16">
      <c r="A74" s="1189"/>
      <c r="B74" s="1019"/>
      <c r="C74" s="1015" t="s">
        <v>1479</v>
      </c>
      <c r="D74" s="852" t="s">
        <v>281</v>
      </c>
      <c r="E74" s="852">
        <v>1</v>
      </c>
      <c r="F74" s="1020"/>
      <c r="G74" s="1021"/>
      <c r="H74" s="1013"/>
    </row>
    <row r="75" spans="1:8" s="983" customFormat="1" ht="16">
      <c r="A75" s="1190"/>
      <c r="B75" s="1019"/>
      <c r="C75" s="1015" t="s">
        <v>1474</v>
      </c>
      <c r="D75" s="852"/>
      <c r="E75" s="1022"/>
      <c r="F75" s="1023"/>
      <c r="G75" s="814">
        <f>E75*F75</f>
        <v>0</v>
      </c>
      <c r="H75" s="1013"/>
    </row>
    <row r="76" spans="1:8" s="983" customFormat="1" ht="16" thickBot="1">
      <c r="A76" s="1024"/>
      <c r="B76" s="1025"/>
      <c r="C76" s="1026"/>
      <c r="D76" s="1027"/>
      <c r="E76" s="1028"/>
      <c r="F76" s="1029"/>
      <c r="G76" s="1030"/>
      <c r="H76" s="993"/>
    </row>
    <row r="77" spans="1:8" s="983" customFormat="1" ht="16" thickBot="1">
      <c r="A77" s="815" t="s">
        <v>1</v>
      </c>
      <c r="B77" s="816"/>
      <c r="C77" s="817" t="s">
        <v>1480</v>
      </c>
      <c r="D77" s="818"/>
      <c r="E77" s="818"/>
      <c r="F77" s="818"/>
      <c r="G77" s="819">
        <f>SUM(G11:G76)</f>
        <v>0</v>
      </c>
      <c r="H77" s="820"/>
    </row>
    <row r="78" spans="1:8" s="983" customFormat="1" ht="16" thickBot="1">
      <c r="A78" s="821"/>
      <c r="B78" s="822"/>
      <c r="C78" s="823"/>
      <c r="D78" s="824"/>
      <c r="E78" s="825"/>
      <c r="F78" s="826"/>
      <c r="G78" s="827"/>
      <c r="H78" s="1031"/>
    </row>
    <row r="79" spans="1:8" s="983" customFormat="1" ht="16" thickBot="1">
      <c r="A79" s="828" t="s">
        <v>130</v>
      </c>
      <c r="B79" s="829"/>
      <c r="C79" s="830" t="s">
        <v>1481</v>
      </c>
      <c r="D79" s="830"/>
      <c r="E79" s="830"/>
      <c r="F79" s="830"/>
      <c r="G79" s="831"/>
      <c r="H79" s="832"/>
    </row>
    <row r="80" spans="1:8" s="983" customFormat="1">
      <c r="A80" s="833"/>
      <c r="B80" s="834"/>
      <c r="C80" s="835"/>
      <c r="D80" s="836"/>
      <c r="E80" s="837"/>
      <c r="F80" s="838"/>
      <c r="G80" s="839"/>
      <c r="H80" s="1004"/>
    </row>
    <row r="81" spans="1:8" s="983" customFormat="1" ht="136.5" customHeight="1">
      <c r="A81" s="806"/>
      <c r="B81" s="807"/>
      <c r="C81" s="1202" t="s">
        <v>1482</v>
      </c>
      <c r="D81" s="1203"/>
      <c r="E81" s="1203"/>
      <c r="F81" s="1203"/>
      <c r="G81" s="1204"/>
      <c r="H81" s="992"/>
    </row>
    <row r="82" spans="1:8" s="983" customFormat="1">
      <c r="A82" s="806"/>
      <c r="B82" s="840"/>
      <c r="C82" s="841"/>
      <c r="D82" s="842"/>
      <c r="E82" s="843"/>
      <c r="F82" s="844"/>
      <c r="G82" s="845"/>
      <c r="H82" s="1013"/>
    </row>
    <row r="83" spans="1:8" s="983" customFormat="1" ht="16">
      <c r="A83" s="806"/>
      <c r="B83" s="840"/>
      <c r="C83" s="846" t="s">
        <v>1483</v>
      </c>
      <c r="D83" s="847"/>
      <c r="E83" s="848"/>
      <c r="F83" s="849"/>
      <c r="G83" s="850"/>
      <c r="H83" s="1013"/>
    </row>
    <row r="84" spans="1:8" s="983" customFormat="1">
      <c r="A84" s="806"/>
      <c r="B84" s="840"/>
      <c r="C84" s="851" t="s">
        <v>355</v>
      </c>
      <c r="D84" s="847"/>
      <c r="E84" s="852"/>
      <c r="F84" s="849"/>
      <c r="G84" s="853"/>
      <c r="H84" s="1013"/>
    </row>
    <row r="85" spans="1:8" s="983" customFormat="1" ht="132.75" customHeight="1">
      <c r="A85" s="806" t="s">
        <v>131</v>
      </c>
      <c r="B85" s="840"/>
      <c r="C85" s="854" t="s">
        <v>1484</v>
      </c>
      <c r="D85" s="847"/>
      <c r="E85" s="852"/>
      <c r="F85" s="855"/>
      <c r="G85" s="850"/>
      <c r="H85" s="1013"/>
    </row>
    <row r="86" spans="1:8" s="983" customFormat="1" ht="32">
      <c r="A86" s="806"/>
      <c r="B86" s="840"/>
      <c r="C86" s="856" t="s">
        <v>1485</v>
      </c>
      <c r="D86" s="857"/>
      <c r="E86" s="858">
        <v>1</v>
      </c>
      <c r="F86" s="855"/>
      <c r="G86" s="850"/>
      <c r="H86" s="1013"/>
    </row>
    <row r="87" spans="1:8" s="983" customFormat="1" ht="16">
      <c r="A87" s="806"/>
      <c r="B87" s="840"/>
      <c r="C87" s="854" t="s">
        <v>1486</v>
      </c>
      <c r="D87" s="857"/>
      <c r="E87" s="858">
        <v>3</v>
      </c>
      <c r="F87" s="855"/>
      <c r="G87" s="850"/>
      <c r="H87" s="1013"/>
    </row>
    <row r="88" spans="1:8" s="983" customFormat="1" ht="16">
      <c r="A88" s="806"/>
      <c r="B88" s="840"/>
      <c r="C88" s="856" t="s">
        <v>1487</v>
      </c>
      <c r="D88" s="857"/>
      <c r="E88" s="858">
        <v>1</v>
      </c>
      <c r="F88" s="855"/>
      <c r="G88" s="850"/>
      <c r="H88" s="1013"/>
    </row>
    <row r="89" spans="1:8" s="983" customFormat="1" ht="16">
      <c r="A89" s="806"/>
      <c r="B89" s="840"/>
      <c r="C89" s="859" t="s">
        <v>1488</v>
      </c>
      <c r="D89" s="857"/>
      <c r="E89" s="858">
        <v>1</v>
      </c>
      <c r="F89" s="855"/>
      <c r="G89" s="850"/>
      <c r="H89" s="1013"/>
    </row>
    <row r="90" spans="1:8" s="983" customFormat="1" ht="16">
      <c r="A90" s="806"/>
      <c r="B90" s="840"/>
      <c r="C90" s="859" t="s">
        <v>1489</v>
      </c>
      <c r="D90" s="857"/>
      <c r="E90" s="858">
        <v>1</v>
      </c>
      <c r="F90" s="855"/>
      <c r="G90" s="850"/>
      <c r="H90" s="1013"/>
    </row>
    <row r="91" spans="1:8" s="983" customFormat="1" ht="16">
      <c r="A91" s="806"/>
      <c r="B91" s="840"/>
      <c r="C91" s="854" t="s">
        <v>1490</v>
      </c>
      <c r="D91" s="857"/>
      <c r="E91" s="858">
        <v>1</v>
      </c>
      <c r="F91" s="855"/>
      <c r="G91" s="850"/>
      <c r="H91" s="1013"/>
    </row>
    <row r="92" spans="1:8" s="983" customFormat="1" ht="32">
      <c r="A92" s="806"/>
      <c r="B92" s="840"/>
      <c r="C92" s="860" t="s">
        <v>1491</v>
      </c>
      <c r="D92" s="857"/>
      <c r="E92" s="858">
        <v>14</v>
      </c>
      <c r="F92" s="855"/>
      <c r="G92" s="850"/>
      <c r="H92" s="1013"/>
    </row>
    <row r="93" spans="1:8" s="983" customFormat="1" ht="32">
      <c r="A93" s="806"/>
      <c r="B93" s="840"/>
      <c r="C93" s="859" t="s">
        <v>1492</v>
      </c>
      <c r="D93" s="857"/>
      <c r="E93" s="858">
        <v>5</v>
      </c>
      <c r="F93" s="855"/>
      <c r="G93" s="850"/>
      <c r="H93" s="1013"/>
    </row>
    <row r="94" spans="1:8" s="983" customFormat="1" ht="16">
      <c r="A94" s="806"/>
      <c r="B94" s="840"/>
      <c r="C94" s="859" t="s">
        <v>1493</v>
      </c>
      <c r="D94" s="857"/>
      <c r="E94" s="858">
        <v>1</v>
      </c>
      <c r="F94" s="855"/>
      <c r="G94" s="850"/>
      <c r="H94" s="1013"/>
    </row>
    <row r="95" spans="1:8" s="983" customFormat="1" ht="16">
      <c r="A95" s="806"/>
      <c r="B95" s="840"/>
      <c r="C95" s="859" t="s">
        <v>1494</v>
      </c>
      <c r="D95" s="857"/>
      <c r="E95" s="858">
        <v>3</v>
      </c>
      <c r="F95" s="855"/>
      <c r="G95" s="850"/>
      <c r="H95" s="1013"/>
    </row>
    <row r="96" spans="1:8" s="983" customFormat="1" ht="16">
      <c r="A96" s="806"/>
      <c r="B96" s="840"/>
      <c r="C96" s="859" t="s">
        <v>1495</v>
      </c>
      <c r="D96" s="857"/>
      <c r="E96" s="858">
        <v>3</v>
      </c>
      <c r="F96" s="855"/>
      <c r="G96" s="850"/>
      <c r="H96" s="1013"/>
    </row>
    <row r="97" spans="1:8" s="983" customFormat="1" ht="80">
      <c r="A97" s="806"/>
      <c r="B97" s="840"/>
      <c r="C97" s="854" t="s">
        <v>1496</v>
      </c>
      <c r="D97" s="857"/>
      <c r="E97" s="858">
        <v>2</v>
      </c>
      <c r="F97" s="855"/>
      <c r="G97" s="850"/>
      <c r="H97" s="1013"/>
    </row>
    <row r="98" spans="1:8" s="983" customFormat="1" ht="16">
      <c r="A98" s="806"/>
      <c r="B98" s="840"/>
      <c r="C98" s="856" t="s">
        <v>1497</v>
      </c>
      <c r="D98" s="857"/>
      <c r="E98" s="858">
        <v>9</v>
      </c>
      <c r="F98" s="855"/>
      <c r="G98" s="850"/>
      <c r="H98" s="1013"/>
    </row>
    <row r="99" spans="1:8" s="983" customFormat="1" ht="16">
      <c r="A99" s="806"/>
      <c r="B99" s="840"/>
      <c r="C99" s="856" t="s">
        <v>1498</v>
      </c>
      <c r="D99" s="857"/>
      <c r="E99" s="858">
        <v>8</v>
      </c>
      <c r="F99" s="855"/>
      <c r="G99" s="850"/>
      <c r="H99" s="1013"/>
    </row>
    <row r="100" spans="1:8" s="983" customFormat="1" ht="16">
      <c r="A100" s="806"/>
      <c r="B100" s="840"/>
      <c r="C100" s="856" t="s">
        <v>1499</v>
      </c>
      <c r="D100" s="857"/>
      <c r="E100" s="858">
        <v>1</v>
      </c>
      <c r="F100" s="855"/>
      <c r="G100" s="850"/>
      <c r="H100" s="1013"/>
    </row>
    <row r="101" spans="1:8" s="983" customFormat="1" ht="32">
      <c r="A101" s="806"/>
      <c r="B101" s="840"/>
      <c r="C101" s="856" t="s">
        <v>1500</v>
      </c>
      <c r="D101" s="857"/>
      <c r="E101" s="858">
        <v>1</v>
      </c>
      <c r="F101" s="855"/>
      <c r="G101" s="850"/>
      <c r="H101" s="1013"/>
    </row>
    <row r="102" spans="1:8" s="983" customFormat="1" ht="16">
      <c r="A102" s="806"/>
      <c r="B102" s="840"/>
      <c r="C102" s="856" t="s">
        <v>1501</v>
      </c>
      <c r="D102" s="857"/>
      <c r="E102" s="858">
        <v>1</v>
      </c>
      <c r="F102" s="855"/>
      <c r="G102" s="850"/>
      <c r="H102" s="1013"/>
    </row>
    <row r="103" spans="1:8" s="983" customFormat="1" ht="16">
      <c r="A103" s="806"/>
      <c r="B103" s="840"/>
      <c r="C103" s="856" t="s">
        <v>1502</v>
      </c>
      <c r="D103" s="857"/>
      <c r="E103" s="858">
        <v>1</v>
      </c>
      <c r="F103" s="855"/>
      <c r="G103" s="850"/>
      <c r="H103" s="1013"/>
    </row>
    <row r="104" spans="1:8" s="983" customFormat="1" ht="32">
      <c r="A104" s="806"/>
      <c r="B104" s="840"/>
      <c r="C104" s="856" t="s">
        <v>1503</v>
      </c>
      <c r="D104" s="857"/>
      <c r="E104" s="858">
        <v>11</v>
      </c>
      <c r="F104" s="855"/>
      <c r="G104" s="850"/>
      <c r="H104" s="1013"/>
    </row>
    <row r="105" spans="1:8" s="983" customFormat="1" ht="16">
      <c r="A105" s="806"/>
      <c r="B105" s="840"/>
      <c r="C105" s="859" t="s">
        <v>1504</v>
      </c>
      <c r="D105" s="857"/>
      <c r="E105" s="858">
        <v>22</v>
      </c>
      <c r="F105" s="855"/>
      <c r="G105" s="850"/>
      <c r="H105" s="1013"/>
    </row>
    <row r="106" spans="1:8" s="983" customFormat="1" ht="48">
      <c r="A106" s="806"/>
      <c r="B106" s="840"/>
      <c r="C106" s="854" t="s">
        <v>1505</v>
      </c>
      <c r="D106" s="857"/>
      <c r="E106" s="858">
        <v>1</v>
      </c>
      <c r="F106" s="855"/>
      <c r="G106" s="850"/>
      <c r="H106" s="1013"/>
    </row>
    <row r="107" spans="1:8" s="983" customFormat="1" ht="80">
      <c r="A107" s="806"/>
      <c r="B107" s="840"/>
      <c r="C107" s="856" t="s">
        <v>1506</v>
      </c>
      <c r="D107" s="847"/>
      <c r="E107" s="861">
        <v>1</v>
      </c>
      <c r="F107" s="855"/>
      <c r="G107" s="850"/>
      <c r="H107" s="1013"/>
    </row>
    <row r="108" spans="1:8" s="983" customFormat="1" ht="16">
      <c r="A108" s="806"/>
      <c r="B108" s="840"/>
      <c r="C108" s="854" t="s">
        <v>1507</v>
      </c>
      <c r="D108" s="862"/>
      <c r="E108" s="861">
        <v>22</v>
      </c>
      <c r="F108" s="855"/>
      <c r="G108" s="850"/>
      <c r="H108" s="1013"/>
    </row>
    <row r="109" spans="1:8" s="983" customFormat="1">
      <c r="A109" s="806"/>
      <c r="B109" s="840"/>
      <c r="C109" s="856"/>
      <c r="D109" s="847"/>
      <c r="E109" s="861"/>
      <c r="F109" s="855"/>
      <c r="G109" s="850"/>
      <c r="H109" s="1013"/>
    </row>
    <row r="110" spans="1:8" s="983" customFormat="1">
      <c r="A110" s="806"/>
      <c r="B110" s="840"/>
      <c r="C110" s="863"/>
      <c r="D110" s="864" t="s">
        <v>357</v>
      </c>
      <c r="E110" s="865">
        <v>1</v>
      </c>
      <c r="F110" s="849"/>
      <c r="G110" s="814">
        <f>E110*F110</f>
        <v>0</v>
      </c>
      <c r="H110" s="1013"/>
    </row>
    <row r="111" spans="1:8" s="983" customFormat="1">
      <c r="A111" s="806"/>
      <c r="B111" s="840"/>
      <c r="C111" s="863"/>
      <c r="D111" s="866"/>
      <c r="E111" s="861"/>
      <c r="F111" s="849"/>
      <c r="G111" s="853"/>
      <c r="H111" s="1013"/>
    </row>
    <row r="112" spans="1:8" s="983" customFormat="1" ht="16">
      <c r="A112" s="806"/>
      <c r="B112" s="840"/>
      <c r="C112" s="867" t="s">
        <v>1508</v>
      </c>
      <c r="D112" s="847"/>
      <c r="E112" s="848"/>
      <c r="F112" s="849"/>
      <c r="G112" s="850"/>
      <c r="H112" s="1013"/>
    </row>
    <row r="113" spans="1:8" s="983" customFormat="1">
      <c r="A113" s="806"/>
      <c r="B113" s="840"/>
      <c r="C113" s="868" t="s">
        <v>355</v>
      </c>
      <c r="D113" s="847"/>
      <c r="E113" s="852"/>
      <c r="F113" s="849"/>
      <c r="G113" s="853"/>
      <c r="H113" s="1013"/>
    </row>
    <row r="114" spans="1:8" s="983" customFormat="1" ht="125.5" customHeight="1">
      <c r="A114" s="806" t="s">
        <v>132</v>
      </c>
      <c r="B114" s="840"/>
      <c r="C114" s="854" t="s">
        <v>1509</v>
      </c>
      <c r="D114" s="847"/>
      <c r="E114" s="852"/>
      <c r="F114" s="849"/>
      <c r="G114" s="850"/>
      <c r="H114" s="1013"/>
    </row>
    <row r="115" spans="1:8" s="983" customFormat="1" ht="64">
      <c r="A115" s="806"/>
      <c r="B115" s="840"/>
      <c r="C115" s="860" t="s">
        <v>1510</v>
      </c>
      <c r="D115" s="857"/>
      <c r="E115" s="869">
        <v>1</v>
      </c>
      <c r="F115" s="849"/>
      <c r="G115" s="850"/>
      <c r="H115" s="1013"/>
    </row>
    <row r="116" spans="1:8" s="983" customFormat="1" ht="64">
      <c r="A116" s="806"/>
      <c r="B116" s="840"/>
      <c r="C116" s="860" t="s">
        <v>1511</v>
      </c>
      <c r="D116" s="857"/>
      <c r="E116" s="869">
        <v>1</v>
      </c>
      <c r="F116" s="849"/>
      <c r="G116" s="850"/>
      <c r="H116" s="1013"/>
    </row>
    <row r="117" spans="1:8" s="983" customFormat="1" ht="16">
      <c r="A117" s="806"/>
      <c r="B117" s="840"/>
      <c r="C117" s="860" t="s">
        <v>1512</v>
      </c>
      <c r="D117" s="857"/>
      <c r="E117" s="869">
        <v>1</v>
      </c>
      <c r="F117" s="849"/>
      <c r="G117" s="850"/>
      <c r="H117" s="1013"/>
    </row>
    <row r="118" spans="1:8" s="983" customFormat="1" ht="16">
      <c r="A118" s="806"/>
      <c r="B118" s="840"/>
      <c r="C118" s="860" t="s">
        <v>1487</v>
      </c>
      <c r="D118" s="857"/>
      <c r="E118" s="869">
        <v>1</v>
      </c>
      <c r="F118" s="849"/>
      <c r="G118" s="850"/>
      <c r="H118" s="1013"/>
    </row>
    <row r="119" spans="1:8" s="983" customFormat="1" ht="16">
      <c r="A119" s="806"/>
      <c r="B119" s="840"/>
      <c r="C119" s="856" t="s">
        <v>1513</v>
      </c>
      <c r="D119" s="857"/>
      <c r="E119" s="869">
        <v>1</v>
      </c>
      <c r="F119" s="849"/>
      <c r="G119" s="850"/>
      <c r="H119" s="1013"/>
    </row>
    <row r="120" spans="1:8" s="983" customFormat="1" ht="16">
      <c r="A120" s="806"/>
      <c r="B120" s="840"/>
      <c r="C120" s="854" t="s">
        <v>1514</v>
      </c>
      <c r="D120" s="857"/>
      <c r="E120" s="869">
        <v>1</v>
      </c>
      <c r="F120" s="849"/>
      <c r="G120" s="850"/>
      <c r="H120" s="1013"/>
    </row>
    <row r="121" spans="1:8" s="983" customFormat="1" ht="16">
      <c r="A121" s="806"/>
      <c r="B121" s="840"/>
      <c r="C121" s="856" t="s">
        <v>1488</v>
      </c>
      <c r="D121" s="857"/>
      <c r="E121" s="869">
        <v>1</v>
      </c>
      <c r="F121" s="849"/>
      <c r="G121" s="850"/>
      <c r="H121" s="1013"/>
    </row>
    <row r="122" spans="1:8" s="983" customFormat="1" ht="32">
      <c r="A122" s="806"/>
      <c r="B122" s="840"/>
      <c r="C122" s="856" t="s">
        <v>1491</v>
      </c>
      <c r="D122" s="857"/>
      <c r="E122" s="869">
        <v>3</v>
      </c>
      <c r="F122" s="849"/>
      <c r="G122" s="850"/>
      <c r="H122" s="1013"/>
    </row>
    <row r="123" spans="1:8" s="983" customFormat="1" ht="48">
      <c r="A123" s="806"/>
      <c r="B123" s="840"/>
      <c r="C123" s="856" t="s">
        <v>1515</v>
      </c>
      <c r="D123" s="857"/>
      <c r="E123" s="869">
        <v>1</v>
      </c>
      <c r="F123" s="849"/>
      <c r="G123" s="850"/>
      <c r="H123" s="1013"/>
    </row>
    <row r="124" spans="1:8" s="983" customFormat="1" ht="16">
      <c r="A124" s="806"/>
      <c r="B124" s="840"/>
      <c r="C124" s="854" t="s">
        <v>1516</v>
      </c>
      <c r="D124" s="857"/>
      <c r="E124" s="869">
        <v>1</v>
      </c>
      <c r="F124" s="849"/>
      <c r="G124" s="850"/>
      <c r="H124" s="1013"/>
    </row>
    <row r="125" spans="1:8" s="983" customFormat="1" ht="16">
      <c r="A125" s="806"/>
      <c r="B125" s="840"/>
      <c r="C125" s="856" t="s">
        <v>1517</v>
      </c>
      <c r="D125" s="857"/>
      <c r="E125" s="869">
        <v>5</v>
      </c>
      <c r="F125" s="849"/>
      <c r="G125" s="850"/>
      <c r="H125" s="1013"/>
    </row>
    <row r="126" spans="1:8" s="983" customFormat="1" ht="16">
      <c r="A126" s="806"/>
      <c r="B126" s="840"/>
      <c r="C126" s="854" t="s">
        <v>1518</v>
      </c>
      <c r="D126" s="857"/>
      <c r="E126" s="869">
        <v>1</v>
      </c>
      <c r="F126" s="849"/>
      <c r="G126" s="850"/>
      <c r="H126" s="1013"/>
    </row>
    <row r="127" spans="1:8" s="983" customFormat="1">
      <c r="A127" s="806"/>
      <c r="B127" s="840"/>
      <c r="C127" s="854"/>
      <c r="D127" s="857"/>
      <c r="E127" s="870"/>
      <c r="F127" s="849"/>
      <c r="G127" s="850"/>
      <c r="H127" s="1013"/>
    </row>
    <row r="128" spans="1:8" s="983" customFormat="1">
      <c r="A128" s="806"/>
      <c r="B128" s="840"/>
      <c r="C128" s="853"/>
      <c r="D128" s="864" t="s">
        <v>357</v>
      </c>
      <c r="E128" s="871">
        <v>1</v>
      </c>
      <c r="F128" s="849"/>
      <c r="G128" s="814">
        <f>E128*F128</f>
        <v>0</v>
      </c>
      <c r="H128" s="1013"/>
    </row>
    <row r="129" spans="1:8" s="983" customFormat="1">
      <c r="A129" s="806"/>
      <c r="B129" s="840"/>
      <c r="C129" s="853"/>
      <c r="D129" s="847"/>
      <c r="E129" s="861"/>
      <c r="F129" s="849"/>
      <c r="G129" s="853"/>
      <c r="H129" s="1013"/>
    </row>
    <row r="130" spans="1:8" s="983" customFormat="1" ht="16">
      <c r="A130" s="806"/>
      <c r="B130" s="840"/>
      <c r="C130" s="846" t="s">
        <v>1519</v>
      </c>
      <c r="D130" s="847"/>
      <c r="E130" s="848"/>
      <c r="F130" s="849"/>
      <c r="G130" s="850"/>
      <c r="H130" s="1013"/>
    </row>
    <row r="131" spans="1:8" s="983" customFormat="1">
      <c r="A131" s="806"/>
      <c r="B131" s="840"/>
      <c r="C131" s="868" t="s">
        <v>355</v>
      </c>
      <c r="D131" s="847"/>
      <c r="E131" s="852"/>
      <c r="F131" s="849"/>
      <c r="G131" s="853"/>
      <c r="H131" s="1013"/>
    </row>
    <row r="132" spans="1:8" s="983" customFormat="1" ht="125.5" customHeight="1">
      <c r="A132" s="806" t="s">
        <v>133</v>
      </c>
      <c r="B132" s="840"/>
      <c r="C132" s="856" t="s">
        <v>1520</v>
      </c>
      <c r="D132" s="847"/>
      <c r="E132" s="852"/>
      <c r="F132" s="849"/>
      <c r="G132" s="850"/>
      <c r="H132" s="1013"/>
    </row>
    <row r="133" spans="1:8" s="983" customFormat="1" ht="64">
      <c r="A133" s="806"/>
      <c r="B133" s="840"/>
      <c r="C133" s="856" t="s">
        <v>1521</v>
      </c>
      <c r="D133" s="857"/>
      <c r="E133" s="872">
        <v>1</v>
      </c>
      <c r="F133" s="849"/>
      <c r="G133" s="850"/>
      <c r="H133" s="1013"/>
    </row>
    <row r="134" spans="1:8" s="983" customFormat="1" ht="48">
      <c r="A134" s="806"/>
      <c r="B134" s="840"/>
      <c r="C134" s="854" t="s">
        <v>1522</v>
      </c>
      <c r="D134" s="857"/>
      <c r="E134" s="872">
        <v>1</v>
      </c>
      <c r="F134" s="849"/>
      <c r="G134" s="850"/>
      <c r="H134" s="1013"/>
    </row>
    <row r="135" spans="1:8" s="983" customFormat="1" ht="32">
      <c r="A135" s="806"/>
      <c r="B135" s="840"/>
      <c r="C135" s="860" t="s">
        <v>1523</v>
      </c>
      <c r="D135" s="857"/>
      <c r="E135" s="872">
        <v>1</v>
      </c>
      <c r="F135" s="849"/>
      <c r="G135" s="850"/>
      <c r="H135" s="1013"/>
    </row>
    <row r="136" spans="1:8" s="983" customFormat="1" ht="16">
      <c r="A136" s="806"/>
      <c r="B136" s="840"/>
      <c r="C136" s="856" t="s">
        <v>1514</v>
      </c>
      <c r="D136" s="857"/>
      <c r="E136" s="872">
        <v>1</v>
      </c>
      <c r="F136" s="849"/>
      <c r="G136" s="850"/>
      <c r="H136" s="1013"/>
    </row>
    <row r="137" spans="1:8" s="983" customFormat="1" ht="32">
      <c r="A137" s="806"/>
      <c r="B137" s="840"/>
      <c r="C137" s="854" t="s">
        <v>1491</v>
      </c>
      <c r="D137" s="857"/>
      <c r="E137" s="872">
        <v>3</v>
      </c>
      <c r="F137" s="849"/>
      <c r="G137" s="850"/>
      <c r="H137" s="1013"/>
    </row>
    <row r="138" spans="1:8" s="983" customFormat="1" ht="16">
      <c r="A138" s="806"/>
      <c r="B138" s="840"/>
      <c r="C138" s="860" t="s">
        <v>1524</v>
      </c>
      <c r="D138" s="857"/>
      <c r="E138" s="872">
        <v>2</v>
      </c>
      <c r="F138" s="849"/>
      <c r="G138" s="850"/>
      <c r="H138" s="1013"/>
    </row>
    <row r="139" spans="1:8" s="983" customFormat="1" ht="80">
      <c r="A139" s="806"/>
      <c r="B139" s="840"/>
      <c r="C139" s="860" t="s">
        <v>1496</v>
      </c>
      <c r="D139" s="857"/>
      <c r="E139" s="872">
        <v>2</v>
      </c>
      <c r="F139" s="849"/>
      <c r="G139" s="850"/>
      <c r="H139" s="1013"/>
    </row>
    <row r="140" spans="1:8" s="983" customFormat="1" ht="16">
      <c r="A140" s="806"/>
      <c r="B140" s="840"/>
      <c r="C140" s="860" t="s">
        <v>1525</v>
      </c>
      <c r="D140" s="857"/>
      <c r="E140" s="872">
        <v>9</v>
      </c>
      <c r="F140" s="849"/>
      <c r="G140" s="850"/>
      <c r="H140" s="1013"/>
    </row>
    <row r="141" spans="1:8" s="983" customFormat="1" ht="16">
      <c r="A141" s="806"/>
      <c r="B141" s="840"/>
      <c r="C141" s="860" t="s">
        <v>1526</v>
      </c>
      <c r="D141" s="857"/>
      <c r="E141" s="872">
        <v>15</v>
      </c>
      <c r="F141" s="849"/>
      <c r="G141" s="850"/>
      <c r="H141" s="1013"/>
    </row>
    <row r="142" spans="1:8" s="983" customFormat="1" ht="16">
      <c r="A142" s="806"/>
      <c r="B142" s="840"/>
      <c r="C142" s="860" t="s">
        <v>1517</v>
      </c>
      <c r="D142" s="857"/>
      <c r="E142" s="872">
        <v>7</v>
      </c>
      <c r="F142" s="849"/>
      <c r="G142" s="850"/>
      <c r="H142" s="1013"/>
    </row>
    <row r="143" spans="1:8" s="983" customFormat="1" ht="16">
      <c r="A143" s="806"/>
      <c r="B143" s="840"/>
      <c r="C143" s="860" t="s">
        <v>1527</v>
      </c>
      <c r="D143" s="857"/>
      <c r="E143" s="872">
        <v>6</v>
      </c>
      <c r="F143" s="849"/>
      <c r="G143" s="850"/>
      <c r="H143" s="1013"/>
    </row>
    <row r="144" spans="1:8" s="983" customFormat="1" ht="80">
      <c r="A144" s="806"/>
      <c r="B144" s="840"/>
      <c r="C144" s="860" t="s">
        <v>1528</v>
      </c>
      <c r="D144" s="857"/>
      <c r="E144" s="872">
        <v>2</v>
      </c>
      <c r="F144" s="849"/>
      <c r="G144" s="850"/>
      <c r="H144" s="1013"/>
    </row>
    <row r="145" spans="1:8" s="983" customFormat="1" ht="16">
      <c r="A145" s="806"/>
      <c r="B145" s="840"/>
      <c r="C145" s="856" t="s">
        <v>1529</v>
      </c>
      <c r="D145" s="857"/>
      <c r="E145" s="872">
        <v>2</v>
      </c>
      <c r="F145" s="849"/>
      <c r="G145" s="850"/>
      <c r="H145" s="1013"/>
    </row>
    <row r="146" spans="1:8" s="983" customFormat="1" ht="80">
      <c r="A146" s="806"/>
      <c r="B146" s="840"/>
      <c r="C146" s="854" t="s">
        <v>1530</v>
      </c>
      <c r="D146" s="857"/>
      <c r="E146" s="872">
        <v>1</v>
      </c>
      <c r="F146" s="849"/>
      <c r="G146" s="850"/>
      <c r="H146" s="1013"/>
    </row>
    <row r="147" spans="1:8" s="983" customFormat="1" ht="112">
      <c r="A147" s="806"/>
      <c r="B147" s="840"/>
      <c r="C147" s="856" t="s">
        <v>1531</v>
      </c>
      <c r="D147" s="857"/>
      <c r="E147" s="872">
        <v>1</v>
      </c>
      <c r="F147" s="849"/>
      <c r="G147" s="850"/>
      <c r="H147" s="1013"/>
    </row>
    <row r="148" spans="1:8" s="983" customFormat="1" ht="48">
      <c r="A148" s="806"/>
      <c r="B148" s="840"/>
      <c r="C148" s="854" t="s">
        <v>1532</v>
      </c>
      <c r="D148" s="857"/>
      <c r="E148" s="872">
        <v>1</v>
      </c>
      <c r="F148" s="849"/>
      <c r="G148" s="850"/>
      <c r="H148" s="1013"/>
    </row>
    <row r="149" spans="1:8" s="983" customFormat="1" ht="16">
      <c r="A149" s="806"/>
      <c r="B149" s="840"/>
      <c r="C149" s="856" t="s">
        <v>1533</v>
      </c>
      <c r="D149" s="857"/>
      <c r="E149" s="872">
        <v>1</v>
      </c>
      <c r="F149" s="849"/>
      <c r="G149" s="850"/>
      <c r="H149" s="1013"/>
    </row>
    <row r="150" spans="1:8" s="983" customFormat="1">
      <c r="A150" s="806"/>
      <c r="B150" s="840"/>
      <c r="C150" s="854"/>
      <c r="D150" s="857"/>
      <c r="E150" s="872"/>
      <c r="F150" s="849"/>
      <c r="G150" s="850"/>
      <c r="H150" s="1013"/>
    </row>
    <row r="151" spans="1:8" s="983" customFormat="1">
      <c r="A151" s="806"/>
      <c r="B151" s="840"/>
      <c r="C151" s="853"/>
      <c r="D151" s="864" t="s">
        <v>357</v>
      </c>
      <c r="E151" s="871">
        <v>1</v>
      </c>
      <c r="F151" s="849"/>
      <c r="G151" s="814">
        <f>E151*F151</f>
        <v>0</v>
      </c>
      <c r="H151" s="1013"/>
    </row>
    <row r="152" spans="1:8" s="983" customFormat="1">
      <c r="A152" s="806"/>
      <c r="B152" s="840"/>
      <c r="C152" s="853"/>
      <c r="D152" s="847"/>
      <c r="E152" s="861"/>
      <c r="F152" s="849"/>
      <c r="G152" s="853"/>
      <c r="H152" s="1013"/>
    </row>
    <row r="153" spans="1:8" s="983" customFormat="1" ht="16">
      <c r="A153" s="806"/>
      <c r="B153" s="840"/>
      <c r="C153" s="846" t="s">
        <v>1534</v>
      </c>
      <c r="D153" s="847"/>
      <c r="E153" s="848"/>
      <c r="F153" s="849"/>
      <c r="G153" s="850"/>
      <c r="H153" s="1013"/>
    </row>
    <row r="154" spans="1:8" s="983" customFormat="1">
      <c r="A154" s="806"/>
      <c r="B154" s="840"/>
      <c r="C154" s="851" t="s">
        <v>355</v>
      </c>
      <c r="D154" s="847"/>
      <c r="E154" s="852"/>
      <c r="F154" s="849"/>
      <c r="G154" s="853"/>
      <c r="H154" s="1013"/>
    </row>
    <row r="155" spans="1:8" s="983" customFormat="1" ht="120.5" customHeight="1">
      <c r="A155" s="1205" t="s">
        <v>134</v>
      </c>
      <c r="B155" s="840"/>
      <c r="C155" s="854" t="s">
        <v>1535</v>
      </c>
      <c r="D155" s="847"/>
      <c r="E155" s="852"/>
      <c r="F155" s="849"/>
      <c r="G155" s="850"/>
      <c r="H155" s="1013"/>
    </row>
    <row r="156" spans="1:8" s="983" customFormat="1" ht="16">
      <c r="A156" s="1206"/>
      <c r="B156" s="840"/>
      <c r="C156" s="875" t="s">
        <v>1536</v>
      </c>
      <c r="D156" s="847"/>
      <c r="E156" s="861"/>
      <c r="F156" s="849"/>
      <c r="G156" s="853"/>
      <c r="H156" s="1013"/>
    </row>
    <row r="157" spans="1:8" s="983" customFormat="1" ht="64">
      <c r="A157" s="874"/>
      <c r="B157" s="840"/>
      <c r="C157" s="856" t="s">
        <v>1537</v>
      </c>
      <c r="D157" s="857"/>
      <c r="E157" s="876">
        <v>1</v>
      </c>
      <c r="F157" s="849"/>
      <c r="G157" s="853"/>
      <c r="H157" s="1013"/>
    </row>
    <row r="158" spans="1:8" s="983" customFormat="1" ht="48">
      <c r="A158" s="874"/>
      <c r="B158" s="840"/>
      <c r="C158" s="856" t="s">
        <v>1522</v>
      </c>
      <c r="D158" s="857"/>
      <c r="E158" s="876">
        <v>1</v>
      </c>
      <c r="F158" s="849"/>
      <c r="G158" s="853"/>
      <c r="H158" s="1013"/>
    </row>
    <row r="159" spans="1:8" s="983" customFormat="1" ht="32">
      <c r="A159" s="874"/>
      <c r="B159" s="840"/>
      <c r="C159" s="856" t="s">
        <v>1523</v>
      </c>
      <c r="D159" s="857"/>
      <c r="E159" s="876">
        <v>1</v>
      </c>
      <c r="F159" s="849"/>
      <c r="G159" s="853"/>
      <c r="H159" s="1013"/>
    </row>
    <row r="160" spans="1:8" s="983" customFormat="1" ht="16">
      <c r="A160" s="874"/>
      <c r="B160" s="840"/>
      <c r="C160" s="854" t="s">
        <v>1514</v>
      </c>
      <c r="D160" s="857"/>
      <c r="E160" s="876">
        <v>1</v>
      </c>
      <c r="F160" s="849"/>
      <c r="G160" s="853"/>
      <c r="H160" s="1013"/>
    </row>
    <row r="161" spans="1:8" s="983" customFormat="1" ht="32">
      <c r="A161" s="874"/>
      <c r="B161" s="840"/>
      <c r="C161" s="860" t="s">
        <v>1491</v>
      </c>
      <c r="D161" s="857"/>
      <c r="E161" s="876">
        <v>3</v>
      </c>
      <c r="F161" s="849"/>
      <c r="G161" s="853"/>
      <c r="H161" s="1013"/>
    </row>
    <row r="162" spans="1:8" s="983" customFormat="1" ht="16">
      <c r="A162" s="874"/>
      <c r="B162" s="840"/>
      <c r="C162" s="860" t="s">
        <v>1524</v>
      </c>
      <c r="D162" s="857"/>
      <c r="E162" s="876">
        <v>2</v>
      </c>
      <c r="F162" s="849"/>
      <c r="G162" s="853"/>
      <c r="H162" s="1013"/>
    </row>
    <row r="163" spans="1:8" s="983" customFormat="1" ht="80">
      <c r="A163" s="874"/>
      <c r="B163" s="840"/>
      <c r="C163" s="860" t="s">
        <v>1496</v>
      </c>
      <c r="D163" s="857"/>
      <c r="E163" s="876">
        <v>2</v>
      </c>
      <c r="F163" s="849"/>
      <c r="G163" s="853"/>
      <c r="H163" s="1013"/>
    </row>
    <row r="164" spans="1:8" s="983" customFormat="1" ht="16">
      <c r="A164" s="874"/>
      <c r="B164" s="840"/>
      <c r="C164" s="860" t="s">
        <v>1525</v>
      </c>
      <c r="D164" s="857"/>
      <c r="E164" s="876">
        <v>10</v>
      </c>
      <c r="F164" s="849"/>
      <c r="G164" s="853"/>
      <c r="H164" s="1013"/>
    </row>
    <row r="165" spans="1:8" s="983" customFormat="1" ht="16">
      <c r="A165" s="874"/>
      <c r="B165" s="840"/>
      <c r="C165" s="856" t="s">
        <v>1526</v>
      </c>
      <c r="D165" s="857"/>
      <c r="E165" s="876">
        <v>14</v>
      </c>
      <c r="F165" s="849"/>
      <c r="G165" s="853"/>
      <c r="H165" s="1013"/>
    </row>
    <row r="166" spans="1:8" s="983" customFormat="1" ht="16">
      <c r="A166" s="874"/>
      <c r="B166" s="840"/>
      <c r="C166" s="854" t="s">
        <v>1517</v>
      </c>
      <c r="D166" s="857"/>
      <c r="E166" s="876">
        <v>2</v>
      </c>
      <c r="F166" s="849"/>
      <c r="G166" s="853"/>
      <c r="H166" s="1013"/>
    </row>
    <row r="167" spans="1:8" s="983" customFormat="1" ht="16">
      <c r="A167" s="874"/>
      <c r="B167" s="840"/>
      <c r="C167" s="860" t="s">
        <v>1527</v>
      </c>
      <c r="D167" s="857"/>
      <c r="E167" s="876">
        <v>4</v>
      </c>
      <c r="F167" s="849"/>
      <c r="G167" s="853"/>
      <c r="H167" s="1013"/>
    </row>
    <row r="168" spans="1:8" s="983" customFormat="1" ht="80">
      <c r="A168" s="874"/>
      <c r="B168" s="840"/>
      <c r="C168" s="856" t="s">
        <v>1528</v>
      </c>
      <c r="D168" s="857"/>
      <c r="E168" s="876">
        <v>1</v>
      </c>
      <c r="F168" s="849"/>
      <c r="G168" s="853"/>
      <c r="H168" s="1013"/>
    </row>
    <row r="169" spans="1:8" s="983" customFormat="1" ht="16">
      <c r="A169" s="874"/>
      <c r="B169" s="840"/>
      <c r="C169" s="854" t="s">
        <v>1529</v>
      </c>
      <c r="D169" s="857"/>
      <c r="E169" s="876">
        <v>1</v>
      </c>
      <c r="F169" s="849"/>
      <c r="G169" s="853"/>
      <c r="H169" s="1013"/>
    </row>
    <row r="170" spans="1:8" s="983" customFormat="1" ht="16">
      <c r="A170" s="874"/>
      <c r="B170" s="840"/>
      <c r="C170" s="856" t="s">
        <v>1533</v>
      </c>
      <c r="D170" s="857"/>
      <c r="E170" s="876">
        <v>1</v>
      </c>
      <c r="F170" s="849"/>
      <c r="G170" s="853"/>
      <c r="H170" s="1013"/>
    </row>
    <row r="171" spans="1:8" s="983" customFormat="1">
      <c r="A171" s="874"/>
      <c r="B171" s="840"/>
      <c r="C171" s="875"/>
      <c r="D171" s="857"/>
      <c r="E171" s="876"/>
      <c r="F171" s="849"/>
      <c r="G171" s="853"/>
      <c r="H171" s="1013"/>
    </row>
    <row r="172" spans="1:8" s="983" customFormat="1">
      <c r="A172" s="806"/>
      <c r="B172" s="840"/>
      <c r="C172" s="853"/>
      <c r="D172" s="864" t="s">
        <v>357</v>
      </c>
      <c r="E172" s="871">
        <v>1</v>
      </c>
      <c r="F172" s="849"/>
      <c r="G172" s="814">
        <f>E172*F172</f>
        <v>0</v>
      </c>
      <c r="H172" s="1013"/>
    </row>
    <row r="173" spans="1:8" s="983" customFormat="1" ht="16" thickBot="1">
      <c r="A173" s="806"/>
      <c r="B173" s="877"/>
      <c r="C173" s="853"/>
      <c r="D173" s="847"/>
      <c r="E173" s="861"/>
      <c r="F173" s="849"/>
      <c r="G173" s="853"/>
      <c r="H173" s="1013"/>
    </row>
    <row r="174" spans="1:8" s="983" customFormat="1" ht="16" thickBot="1">
      <c r="A174" s="828" t="s">
        <v>130</v>
      </c>
      <c r="B174" s="878"/>
      <c r="C174" s="879" t="s">
        <v>1538</v>
      </c>
      <c r="D174" s="880"/>
      <c r="E174" s="880"/>
      <c r="F174" s="880"/>
      <c r="G174" s="881">
        <f>SUM(G110:G172)</f>
        <v>0</v>
      </c>
      <c r="H174" s="882"/>
    </row>
    <row r="175" spans="1:8" s="983" customFormat="1" ht="16" thickBot="1">
      <c r="A175" s="806"/>
      <c r="B175" s="840"/>
      <c r="C175" s="883"/>
      <c r="D175" s="884"/>
      <c r="E175" s="861"/>
      <c r="F175" s="849"/>
      <c r="G175" s="853"/>
      <c r="H175" s="1013"/>
    </row>
    <row r="176" spans="1:8" s="983" customFormat="1" ht="16" thickBot="1">
      <c r="A176" s="828" t="s">
        <v>136</v>
      </c>
      <c r="B176" s="829"/>
      <c r="C176" s="885" t="s">
        <v>1539</v>
      </c>
      <c r="D176" s="830"/>
      <c r="E176" s="830"/>
      <c r="F176" s="830"/>
      <c r="G176" s="831"/>
      <c r="H176" s="832"/>
    </row>
    <row r="177" spans="1:8" s="983" customFormat="1">
      <c r="A177" s="833"/>
      <c r="B177" s="834"/>
      <c r="C177" s="835"/>
      <c r="D177" s="836"/>
      <c r="E177" s="837"/>
      <c r="F177" s="838"/>
      <c r="G177" s="839"/>
      <c r="H177" s="1004"/>
    </row>
    <row r="178" spans="1:8" s="983" customFormat="1" ht="63" customHeight="1">
      <c r="A178" s="806"/>
      <c r="B178" s="807"/>
      <c r="C178" s="1202" t="s">
        <v>1540</v>
      </c>
      <c r="D178" s="1203"/>
      <c r="E178" s="1203"/>
      <c r="F178" s="1203"/>
      <c r="G178" s="1204"/>
      <c r="H178" s="992"/>
    </row>
    <row r="179" spans="1:8" s="983" customFormat="1">
      <c r="A179" s="806"/>
      <c r="B179" s="840"/>
      <c r="C179" s="841"/>
      <c r="D179" s="842"/>
      <c r="E179" s="843"/>
      <c r="F179" s="844"/>
      <c r="G179" s="845"/>
      <c r="H179" s="1013"/>
    </row>
    <row r="180" spans="1:8" s="983" customFormat="1" ht="16">
      <c r="A180" s="806"/>
      <c r="B180" s="840"/>
      <c r="C180" s="846" t="s">
        <v>1541</v>
      </c>
      <c r="D180" s="847"/>
      <c r="E180" s="848"/>
      <c r="F180" s="849"/>
      <c r="G180" s="850"/>
      <c r="H180" s="1013"/>
    </row>
    <row r="181" spans="1:8" s="983" customFormat="1">
      <c r="A181" s="806"/>
      <c r="B181" s="840"/>
      <c r="C181" s="851"/>
      <c r="D181" s="847"/>
      <c r="E181" s="852"/>
      <c r="F181" s="849"/>
      <c r="G181" s="853"/>
      <c r="H181" s="1013"/>
    </row>
    <row r="182" spans="1:8" s="983" customFormat="1" ht="16">
      <c r="A182" s="1205" t="s">
        <v>137</v>
      </c>
      <c r="B182" s="840"/>
      <c r="C182" s="886" t="s">
        <v>1542</v>
      </c>
      <c r="D182" s="847"/>
      <c r="E182" s="852"/>
      <c r="F182" s="849"/>
      <c r="G182" s="850"/>
      <c r="H182" s="1013"/>
    </row>
    <row r="183" spans="1:8" s="983" customFormat="1" ht="16">
      <c r="A183" s="1206"/>
      <c r="B183" s="840"/>
      <c r="C183" s="875" t="s">
        <v>1469</v>
      </c>
      <c r="D183" s="847" t="s">
        <v>42</v>
      </c>
      <c r="E183" s="861">
        <v>70</v>
      </c>
      <c r="F183" s="849"/>
      <c r="G183" s="814">
        <f>E183*F183</f>
        <v>0</v>
      </c>
      <c r="H183" s="1013"/>
    </row>
    <row r="184" spans="1:8" s="983" customFormat="1">
      <c r="A184" s="806"/>
      <c r="B184" s="840"/>
      <c r="C184" s="875"/>
      <c r="D184" s="847"/>
      <c r="E184" s="861"/>
      <c r="F184" s="849"/>
      <c r="G184" s="853"/>
      <c r="H184" s="1013"/>
    </row>
    <row r="185" spans="1:8" s="983" customFormat="1" ht="16">
      <c r="A185" s="1207" t="s">
        <v>248</v>
      </c>
      <c r="B185" s="840"/>
      <c r="C185" s="886" t="s">
        <v>1543</v>
      </c>
      <c r="D185" s="847"/>
      <c r="E185" s="852"/>
      <c r="F185" s="849"/>
      <c r="G185" s="850"/>
      <c r="H185" s="1013"/>
    </row>
    <row r="186" spans="1:8" s="983" customFormat="1" ht="16">
      <c r="A186" s="1208"/>
      <c r="B186" s="840"/>
      <c r="C186" s="875" t="s">
        <v>1469</v>
      </c>
      <c r="D186" s="847" t="s">
        <v>42</v>
      </c>
      <c r="E186" s="861">
        <v>70</v>
      </c>
      <c r="F186" s="849"/>
      <c r="G186" s="814">
        <f>E186*F186</f>
        <v>0</v>
      </c>
      <c r="H186" s="1013"/>
    </row>
    <row r="187" spans="1:8" s="983" customFormat="1">
      <c r="A187" s="806"/>
      <c r="B187" s="840"/>
      <c r="C187" s="875"/>
      <c r="D187" s="847"/>
      <c r="E187" s="861"/>
      <c r="F187" s="849"/>
      <c r="G187" s="853"/>
      <c r="H187" s="1013"/>
    </row>
    <row r="188" spans="1:8" s="983" customFormat="1" ht="16">
      <c r="A188" s="1207" t="s">
        <v>249</v>
      </c>
      <c r="B188" s="840"/>
      <c r="C188" s="886" t="s">
        <v>1544</v>
      </c>
      <c r="D188" s="1032"/>
      <c r="E188" s="1032"/>
      <c r="F188" s="849"/>
      <c r="G188" s="814"/>
      <c r="H188" s="1013"/>
    </row>
    <row r="189" spans="1:8" s="983" customFormat="1" ht="16">
      <c r="A189" s="1208"/>
      <c r="B189" s="840"/>
      <c r="C189" s="875" t="s">
        <v>1469</v>
      </c>
      <c r="D189" s="1033" t="s">
        <v>42</v>
      </c>
      <c r="E189" s="861">
        <v>220</v>
      </c>
      <c r="F189" s="849"/>
      <c r="G189" s="814">
        <f>E189*F189</f>
        <v>0</v>
      </c>
      <c r="H189" s="1013"/>
    </row>
    <row r="190" spans="1:8" s="983" customFormat="1">
      <c r="A190" s="806"/>
      <c r="B190" s="840"/>
      <c r="C190" s="875"/>
      <c r="D190" s="847"/>
      <c r="E190" s="861"/>
      <c r="F190" s="849"/>
      <c r="G190" s="814"/>
      <c r="H190" s="1013"/>
    </row>
    <row r="191" spans="1:8" s="983" customFormat="1" ht="16">
      <c r="A191" s="1207" t="s">
        <v>250</v>
      </c>
      <c r="B191" s="840"/>
      <c r="C191" s="886" t="s">
        <v>1545</v>
      </c>
      <c r="D191" s="1032"/>
      <c r="E191" s="1032"/>
      <c r="F191" s="849"/>
      <c r="G191" s="814"/>
      <c r="H191" s="1013"/>
    </row>
    <row r="192" spans="1:8" s="983" customFormat="1" ht="16">
      <c r="A192" s="1208"/>
      <c r="B192" s="840"/>
      <c r="C192" s="875" t="s">
        <v>1469</v>
      </c>
      <c r="D192" s="1033" t="s">
        <v>42</v>
      </c>
      <c r="E192" s="861">
        <v>10</v>
      </c>
      <c r="F192" s="849"/>
      <c r="G192" s="814">
        <f>E192*F192</f>
        <v>0</v>
      </c>
      <c r="H192" s="1013"/>
    </row>
    <row r="193" spans="1:8" s="983" customFormat="1">
      <c r="A193" s="806"/>
      <c r="B193" s="840"/>
      <c r="C193" s="875"/>
      <c r="D193" s="847"/>
      <c r="E193" s="861"/>
      <c r="F193" s="849"/>
      <c r="G193" s="814"/>
      <c r="H193" s="1013"/>
    </row>
    <row r="194" spans="1:8" s="983" customFormat="1" ht="16">
      <c r="A194" s="1207" t="s">
        <v>251</v>
      </c>
      <c r="B194" s="840"/>
      <c r="C194" s="886" t="s">
        <v>1546</v>
      </c>
      <c r="D194" s="1032"/>
      <c r="E194" s="1032"/>
      <c r="F194" s="849"/>
      <c r="G194" s="814"/>
      <c r="H194" s="1013"/>
    </row>
    <row r="195" spans="1:8" s="983" customFormat="1" ht="16">
      <c r="A195" s="1208"/>
      <c r="B195" s="840"/>
      <c r="C195" s="875" t="s">
        <v>1469</v>
      </c>
      <c r="D195" s="1033" t="s">
        <v>42</v>
      </c>
      <c r="E195" s="861">
        <v>40</v>
      </c>
      <c r="F195" s="849"/>
      <c r="G195" s="814">
        <f>E195*F195</f>
        <v>0</v>
      </c>
      <c r="H195" s="1013"/>
    </row>
    <row r="196" spans="1:8" s="983" customFormat="1">
      <c r="A196" s="806"/>
      <c r="B196" s="840"/>
      <c r="C196" s="875"/>
      <c r="D196" s="847"/>
      <c r="E196" s="861"/>
      <c r="F196" s="849"/>
      <c r="G196" s="814"/>
      <c r="H196" s="1013"/>
    </row>
    <row r="197" spans="1:8" s="983" customFormat="1" ht="16">
      <c r="A197" s="1207" t="s">
        <v>252</v>
      </c>
      <c r="B197" s="840"/>
      <c r="C197" s="886" t="s">
        <v>1547</v>
      </c>
      <c r="D197" s="1032"/>
      <c r="E197" s="1032"/>
      <c r="F197" s="849"/>
      <c r="G197" s="814"/>
      <c r="H197" s="1013"/>
    </row>
    <row r="198" spans="1:8" s="983" customFormat="1" ht="16">
      <c r="A198" s="1208"/>
      <c r="B198" s="840"/>
      <c r="C198" s="875" t="s">
        <v>1469</v>
      </c>
      <c r="D198" s="1033" t="s">
        <v>42</v>
      </c>
      <c r="E198" s="861">
        <v>150</v>
      </c>
      <c r="F198" s="849"/>
      <c r="G198" s="814">
        <f>E198*F198</f>
        <v>0</v>
      </c>
      <c r="H198" s="1013"/>
    </row>
    <row r="199" spans="1:8" s="983" customFormat="1">
      <c r="A199" s="806"/>
      <c r="B199" s="840"/>
      <c r="C199" s="875"/>
      <c r="D199" s="847"/>
      <c r="E199" s="861"/>
      <c r="F199" s="849"/>
      <c r="G199" s="814"/>
      <c r="H199" s="1013"/>
    </row>
    <row r="200" spans="1:8" s="983" customFormat="1" ht="16">
      <c r="A200" s="1207" t="s">
        <v>253</v>
      </c>
      <c r="B200" s="840"/>
      <c r="C200" s="886" t="s">
        <v>1548</v>
      </c>
      <c r="D200" s="1032"/>
      <c r="E200" s="1032"/>
      <c r="F200" s="849"/>
      <c r="G200" s="814"/>
      <c r="H200" s="1013"/>
    </row>
    <row r="201" spans="1:8" s="983" customFormat="1" ht="16">
      <c r="A201" s="1208"/>
      <c r="B201" s="840"/>
      <c r="C201" s="875" t="s">
        <v>1469</v>
      </c>
      <c r="D201" s="1033" t="s">
        <v>42</v>
      </c>
      <c r="E201" s="861">
        <v>1400</v>
      </c>
      <c r="F201" s="849"/>
      <c r="G201" s="814">
        <f>E201*F201</f>
        <v>0</v>
      </c>
      <c r="H201" s="1013"/>
    </row>
    <row r="202" spans="1:8" s="983" customFormat="1">
      <c r="A202" s="806"/>
      <c r="B202" s="840"/>
      <c r="C202" s="875"/>
      <c r="D202" s="847"/>
      <c r="E202" s="861"/>
      <c r="F202" s="849"/>
      <c r="G202" s="814"/>
      <c r="H202" s="1013"/>
    </row>
    <row r="203" spans="1:8" s="983" customFormat="1" ht="16">
      <c r="A203" s="1207" t="s">
        <v>254</v>
      </c>
      <c r="B203" s="840"/>
      <c r="C203" s="886" t="s">
        <v>1549</v>
      </c>
      <c r="D203" s="1032"/>
      <c r="E203" s="1032"/>
      <c r="F203" s="849"/>
      <c r="G203" s="814"/>
      <c r="H203" s="1013"/>
    </row>
    <row r="204" spans="1:8" s="983" customFormat="1" ht="16">
      <c r="A204" s="1208"/>
      <c r="B204" s="840"/>
      <c r="C204" s="875" t="s">
        <v>1469</v>
      </c>
      <c r="D204" s="1033" t="s">
        <v>42</v>
      </c>
      <c r="E204" s="861">
        <v>1900</v>
      </c>
      <c r="F204" s="849"/>
      <c r="G204" s="814">
        <f>E204*F204</f>
        <v>0</v>
      </c>
      <c r="H204" s="1013"/>
    </row>
    <row r="205" spans="1:8" s="983" customFormat="1">
      <c r="A205" s="806"/>
      <c r="B205" s="840"/>
      <c r="C205" s="875"/>
      <c r="D205" s="847"/>
      <c r="E205" s="861"/>
      <c r="F205" s="849"/>
      <c r="G205" s="814"/>
      <c r="H205" s="1013"/>
    </row>
    <row r="206" spans="1:8" s="983" customFormat="1" ht="16">
      <c r="A206" s="1207" t="s">
        <v>255</v>
      </c>
      <c r="B206" s="840"/>
      <c r="C206" s="886" t="s">
        <v>1550</v>
      </c>
      <c r="D206" s="1032"/>
      <c r="E206" s="1032"/>
      <c r="F206" s="849"/>
      <c r="G206" s="814"/>
      <c r="H206" s="1013"/>
    </row>
    <row r="207" spans="1:8" s="983" customFormat="1" ht="16">
      <c r="A207" s="1208"/>
      <c r="B207" s="840"/>
      <c r="C207" s="875" t="s">
        <v>1469</v>
      </c>
      <c r="D207" s="1033" t="s">
        <v>42</v>
      </c>
      <c r="E207" s="861">
        <v>500</v>
      </c>
      <c r="F207" s="849"/>
      <c r="G207" s="814">
        <f>E207*F207</f>
        <v>0</v>
      </c>
      <c r="H207" s="1013"/>
    </row>
    <row r="208" spans="1:8" s="983" customFormat="1">
      <c r="A208" s="806"/>
      <c r="B208" s="840"/>
      <c r="C208" s="875"/>
      <c r="D208" s="847"/>
      <c r="E208" s="861"/>
      <c r="F208" s="849"/>
      <c r="G208" s="814"/>
      <c r="H208" s="1013"/>
    </row>
    <row r="209" spans="1:8" s="983" customFormat="1" ht="16">
      <c r="A209" s="1207" t="s">
        <v>256</v>
      </c>
      <c r="B209" s="840"/>
      <c r="C209" s="886" t="s">
        <v>1551</v>
      </c>
      <c r="D209" s="1032"/>
      <c r="E209" s="1032"/>
      <c r="F209" s="849"/>
      <c r="G209" s="814"/>
      <c r="H209" s="1013"/>
    </row>
    <row r="210" spans="1:8" s="983" customFormat="1" ht="16">
      <c r="A210" s="1208"/>
      <c r="B210" s="840"/>
      <c r="C210" s="875" t="s">
        <v>1469</v>
      </c>
      <c r="D210" s="1033" t="s">
        <v>42</v>
      </c>
      <c r="E210" s="861">
        <v>150</v>
      </c>
      <c r="F210" s="849"/>
      <c r="G210" s="814">
        <f>E210*F210</f>
        <v>0</v>
      </c>
      <c r="H210" s="1013"/>
    </row>
    <row r="211" spans="1:8" s="983" customFormat="1">
      <c r="A211" s="806"/>
      <c r="B211" s="840"/>
      <c r="C211" s="875"/>
      <c r="D211" s="847"/>
      <c r="E211" s="861"/>
      <c r="F211" s="849"/>
      <c r="G211" s="814"/>
      <c r="H211" s="1013"/>
    </row>
    <row r="212" spans="1:8" s="983" customFormat="1" ht="16">
      <c r="A212" s="1207" t="s">
        <v>258</v>
      </c>
      <c r="B212" s="840"/>
      <c r="C212" s="886" t="s">
        <v>1552</v>
      </c>
      <c r="D212" s="1032"/>
      <c r="E212" s="1032"/>
      <c r="F212" s="849"/>
      <c r="G212" s="814"/>
      <c r="H212" s="1013"/>
    </row>
    <row r="213" spans="1:8" s="983" customFormat="1" ht="16">
      <c r="A213" s="1206"/>
      <c r="B213" s="840"/>
      <c r="C213" s="875" t="s">
        <v>1469</v>
      </c>
      <c r="D213" s="1033" t="s">
        <v>42</v>
      </c>
      <c r="E213" s="861">
        <v>200</v>
      </c>
      <c r="F213" s="849"/>
      <c r="G213" s="814">
        <f>E213*F213</f>
        <v>0</v>
      </c>
      <c r="H213" s="1013"/>
    </row>
    <row r="214" spans="1:8" s="983" customFormat="1">
      <c r="A214" s="806"/>
      <c r="B214" s="840"/>
      <c r="C214" s="875"/>
      <c r="D214" s="847"/>
      <c r="E214" s="861"/>
      <c r="F214" s="849"/>
      <c r="G214" s="814"/>
      <c r="H214" s="1013"/>
    </row>
    <row r="215" spans="1:8" s="983" customFormat="1" ht="16">
      <c r="A215" s="1207" t="s">
        <v>387</v>
      </c>
      <c r="B215" s="840"/>
      <c r="C215" s="886" t="s">
        <v>1547</v>
      </c>
      <c r="D215" s="1032"/>
      <c r="E215" s="1032"/>
      <c r="F215" s="849"/>
      <c r="G215" s="814"/>
      <c r="H215" s="1013"/>
    </row>
    <row r="216" spans="1:8" s="983" customFormat="1" ht="16">
      <c r="A216" s="1206"/>
      <c r="B216" s="840"/>
      <c r="C216" s="875" t="s">
        <v>1469</v>
      </c>
      <c r="D216" s="1033" t="s">
        <v>42</v>
      </c>
      <c r="E216" s="861">
        <v>210</v>
      </c>
      <c r="F216" s="849"/>
      <c r="G216" s="814">
        <f>E216*F216</f>
        <v>0</v>
      </c>
      <c r="H216" s="1013"/>
    </row>
    <row r="217" spans="1:8" s="983" customFormat="1">
      <c r="A217" s="806"/>
      <c r="B217" s="840"/>
      <c r="C217" s="875"/>
      <c r="D217" s="847"/>
      <c r="E217" s="861"/>
      <c r="F217" s="849"/>
      <c r="G217" s="814"/>
      <c r="H217" s="1013"/>
    </row>
    <row r="218" spans="1:8" s="983" customFormat="1" ht="16">
      <c r="A218" s="1207" t="s">
        <v>569</v>
      </c>
      <c r="B218" s="840"/>
      <c r="C218" s="886" t="s">
        <v>1552</v>
      </c>
      <c r="D218" s="1032"/>
      <c r="E218" s="1032"/>
      <c r="F218" s="849"/>
      <c r="G218" s="814"/>
      <c r="H218" s="1013"/>
    </row>
    <row r="219" spans="1:8" s="983" customFormat="1" ht="16">
      <c r="A219" s="1206"/>
      <c r="B219" s="840"/>
      <c r="C219" s="875" t="s">
        <v>1469</v>
      </c>
      <c r="D219" s="1033" t="s">
        <v>42</v>
      </c>
      <c r="E219" s="861">
        <v>450</v>
      </c>
      <c r="F219" s="849"/>
      <c r="G219" s="814">
        <f>E219*F219</f>
        <v>0</v>
      </c>
      <c r="H219" s="1013"/>
    </row>
    <row r="220" spans="1:8" s="983" customFormat="1">
      <c r="A220" s="806"/>
      <c r="B220" s="840"/>
      <c r="C220" s="875"/>
      <c r="D220" s="847"/>
      <c r="E220" s="861"/>
      <c r="F220" s="849"/>
      <c r="G220" s="814"/>
      <c r="H220" s="1013"/>
    </row>
    <row r="221" spans="1:8" s="983" customFormat="1" ht="16">
      <c r="A221" s="1207" t="s">
        <v>788</v>
      </c>
      <c r="B221" s="840"/>
      <c r="C221" s="886" t="s">
        <v>1553</v>
      </c>
      <c r="D221" s="1032"/>
      <c r="E221" s="1032"/>
      <c r="F221" s="849"/>
      <c r="G221" s="814"/>
      <c r="H221" s="1013"/>
    </row>
    <row r="222" spans="1:8" s="983" customFormat="1" ht="16">
      <c r="A222" s="1206"/>
      <c r="B222" s="840"/>
      <c r="C222" s="875" t="s">
        <v>1469</v>
      </c>
      <c r="D222" s="1033" t="s">
        <v>42</v>
      </c>
      <c r="E222" s="861">
        <v>70</v>
      </c>
      <c r="F222" s="849"/>
      <c r="G222" s="814">
        <f>E222*F222</f>
        <v>0</v>
      </c>
      <c r="H222" s="1013"/>
    </row>
    <row r="223" spans="1:8" s="983" customFormat="1">
      <c r="A223" s="806"/>
      <c r="B223" s="840"/>
      <c r="C223" s="875"/>
      <c r="D223" s="847"/>
      <c r="E223" s="861"/>
      <c r="F223" s="849"/>
      <c r="G223" s="814"/>
      <c r="H223" s="1013"/>
    </row>
    <row r="224" spans="1:8" s="983" customFormat="1" ht="16">
      <c r="A224" s="1207" t="s">
        <v>792</v>
      </c>
      <c r="B224" s="840"/>
      <c r="C224" s="886" t="s">
        <v>1554</v>
      </c>
      <c r="D224" s="1032"/>
      <c r="E224" s="1032"/>
      <c r="F224" s="849"/>
      <c r="G224" s="814"/>
      <c r="H224" s="1013"/>
    </row>
    <row r="225" spans="1:8" s="983" customFormat="1" ht="16">
      <c r="A225" s="1206"/>
      <c r="B225" s="840"/>
      <c r="C225" s="875" t="s">
        <v>1469</v>
      </c>
      <c r="D225" s="1033" t="s">
        <v>42</v>
      </c>
      <c r="E225" s="861">
        <v>35</v>
      </c>
      <c r="F225" s="849"/>
      <c r="G225" s="814">
        <f>E225*F225</f>
        <v>0</v>
      </c>
      <c r="H225" s="1013"/>
    </row>
    <row r="226" spans="1:8" s="983" customFormat="1">
      <c r="A226" s="806"/>
      <c r="B226" s="840"/>
      <c r="C226" s="875"/>
      <c r="D226" s="847"/>
      <c r="E226" s="861"/>
      <c r="F226" s="849"/>
      <c r="G226" s="814"/>
      <c r="H226" s="1013"/>
    </row>
    <row r="227" spans="1:8" s="983" customFormat="1" ht="16">
      <c r="A227" s="1207" t="s">
        <v>793</v>
      </c>
      <c r="B227" s="840"/>
      <c r="C227" s="886" t="s">
        <v>1555</v>
      </c>
      <c r="D227" s="1032"/>
      <c r="E227" s="1032"/>
      <c r="F227" s="849"/>
      <c r="G227" s="814"/>
      <c r="H227" s="1013"/>
    </row>
    <row r="228" spans="1:8" s="983" customFormat="1" ht="16">
      <c r="A228" s="1206"/>
      <c r="B228" s="840"/>
      <c r="C228" s="875" t="s">
        <v>1469</v>
      </c>
      <c r="D228" s="1033" t="s">
        <v>42</v>
      </c>
      <c r="E228" s="861">
        <v>35</v>
      </c>
      <c r="F228" s="849"/>
      <c r="G228" s="814">
        <f>E228*F228</f>
        <v>0</v>
      </c>
      <c r="H228" s="1013"/>
    </row>
    <row r="229" spans="1:8" s="983" customFormat="1">
      <c r="A229" s="806"/>
      <c r="B229" s="840"/>
      <c r="C229" s="875"/>
      <c r="D229" s="847"/>
      <c r="E229" s="861"/>
      <c r="F229" s="849"/>
      <c r="G229" s="814"/>
      <c r="H229" s="1013"/>
    </row>
    <row r="230" spans="1:8" s="983" customFormat="1" ht="16">
      <c r="A230" s="1207" t="s">
        <v>794</v>
      </c>
      <c r="B230" s="840"/>
      <c r="C230" s="886" t="s">
        <v>1556</v>
      </c>
      <c r="D230" s="1032"/>
      <c r="E230" s="1032"/>
      <c r="F230" s="849"/>
      <c r="G230" s="814"/>
      <c r="H230" s="1013"/>
    </row>
    <row r="231" spans="1:8" s="983" customFormat="1" ht="16">
      <c r="A231" s="1206"/>
      <c r="B231" s="840"/>
      <c r="C231" s="875" t="s">
        <v>1469</v>
      </c>
      <c r="D231" s="1033" t="s">
        <v>42</v>
      </c>
      <c r="E231" s="861">
        <v>35</v>
      </c>
      <c r="F231" s="849"/>
      <c r="G231" s="814">
        <f>E231*F231</f>
        <v>0</v>
      </c>
      <c r="H231" s="1013"/>
    </row>
    <row r="232" spans="1:8" s="983" customFormat="1">
      <c r="A232" s="806"/>
      <c r="B232" s="840"/>
      <c r="C232" s="875"/>
      <c r="D232" s="847"/>
      <c r="E232" s="861"/>
      <c r="F232" s="849"/>
      <c r="G232" s="814"/>
      <c r="H232" s="1013"/>
    </row>
    <row r="233" spans="1:8" s="983" customFormat="1" ht="16">
      <c r="A233" s="1207" t="s">
        <v>795</v>
      </c>
      <c r="B233" s="840"/>
      <c r="C233" s="886" t="s">
        <v>1557</v>
      </c>
      <c r="D233" s="1032"/>
      <c r="E233" s="1032"/>
      <c r="F233" s="849"/>
      <c r="G233" s="814"/>
      <c r="H233" s="1013"/>
    </row>
    <row r="234" spans="1:8" s="983" customFormat="1" ht="16">
      <c r="A234" s="1206"/>
      <c r="B234" s="840"/>
      <c r="C234" s="875" t="s">
        <v>1469</v>
      </c>
      <c r="D234" s="1033" t="s">
        <v>42</v>
      </c>
      <c r="E234" s="861">
        <v>120</v>
      </c>
      <c r="F234" s="849"/>
      <c r="G234" s="814">
        <f>E234*F234</f>
        <v>0</v>
      </c>
      <c r="H234" s="1013"/>
    </row>
    <row r="235" spans="1:8" s="983" customFormat="1">
      <c r="A235" s="806"/>
      <c r="B235" s="840"/>
      <c r="C235" s="875"/>
      <c r="D235" s="847"/>
      <c r="E235" s="861"/>
      <c r="F235" s="849"/>
      <c r="G235" s="814"/>
      <c r="H235" s="1013"/>
    </row>
    <row r="236" spans="1:8" s="983" customFormat="1" ht="16">
      <c r="A236" s="1207" t="s">
        <v>801</v>
      </c>
      <c r="B236" s="840"/>
      <c r="C236" s="886" t="s">
        <v>1558</v>
      </c>
      <c r="D236" s="1032"/>
      <c r="E236" s="1032"/>
      <c r="F236" s="849"/>
      <c r="G236" s="814"/>
      <c r="H236" s="1013"/>
    </row>
    <row r="237" spans="1:8" s="983" customFormat="1" ht="16">
      <c r="A237" s="1206"/>
      <c r="B237" s="840"/>
      <c r="C237" s="875" t="s">
        <v>1469</v>
      </c>
      <c r="D237" s="1033" t="s">
        <v>42</v>
      </c>
      <c r="E237" s="861">
        <v>220</v>
      </c>
      <c r="F237" s="849"/>
      <c r="G237" s="814">
        <f>E237*F237</f>
        <v>0</v>
      </c>
      <c r="H237" s="1013"/>
    </row>
    <row r="238" spans="1:8" s="983" customFormat="1">
      <c r="A238" s="806"/>
      <c r="B238" s="840"/>
      <c r="C238" s="875"/>
      <c r="D238" s="847"/>
      <c r="E238" s="861"/>
      <c r="F238" s="849"/>
      <c r="G238" s="814"/>
      <c r="H238" s="1013"/>
    </row>
    <row r="239" spans="1:8" s="983" customFormat="1" ht="16">
      <c r="A239" s="1207" t="s">
        <v>802</v>
      </c>
      <c r="B239" s="840"/>
      <c r="C239" s="886" t="s">
        <v>1559</v>
      </c>
      <c r="D239" s="1032"/>
      <c r="E239" s="1032"/>
      <c r="F239" s="849"/>
      <c r="G239" s="814"/>
      <c r="H239" s="1013"/>
    </row>
    <row r="240" spans="1:8" s="983" customFormat="1" ht="16">
      <c r="A240" s="1206"/>
      <c r="B240" s="840"/>
      <c r="C240" s="875" t="s">
        <v>1469</v>
      </c>
      <c r="D240" s="1033" t="s">
        <v>42</v>
      </c>
      <c r="E240" s="861">
        <v>300</v>
      </c>
      <c r="F240" s="849"/>
      <c r="G240" s="814">
        <f>E240*F240</f>
        <v>0</v>
      </c>
      <c r="H240" s="1013"/>
    </row>
    <row r="241" spans="1:8" s="983" customFormat="1">
      <c r="A241" s="874"/>
      <c r="B241" s="840"/>
      <c r="C241" s="875"/>
      <c r="D241" s="1033"/>
      <c r="E241" s="861"/>
      <c r="F241" s="849"/>
      <c r="G241" s="814"/>
      <c r="H241" s="1013"/>
    </row>
    <row r="242" spans="1:8" s="983" customFormat="1" ht="16">
      <c r="A242" s="806"/>
      <c r="B242" s="840"/>
      <c r="C242" s="887" t="s">
        <v>1560</v>
      </c>
      <c r="D242" s="866"/>
      <c r="E242" s="861"/>
      <c r="F242" s="849"/>
      <c r="G242" s="814"/>
      <c r="H242" s="1013"/>
    </row>
    <row r="243" spans="1:8" s="983" customFormat="1" ht="48">
      <c r="A243" s="1205" t="s">
        <v>804</v>
      </c>
      <c r="B243" s="840"/>
      <c r="C243" s="886" t="s">
        <v>1561</v>
      </c>
      <c r="D243" s="847"/>
      <c r="E243" s="852"/>
      <c r="F243" s="849"/>
      <c r="G243" s="814"/>
      <c r="H243" s="1013"/>
    </row>
    <row r="244" spans="1:8" s="983" customFormat="1" ht="16">
      <c r="A244" s="1212"/>
      <c r="B244" s="840"/>
      <c r="C244" s="875" t="s">
        <v>1562</v>
      </c>
      <c r="D244" s="847" t="s">
        <v>42</v>
      </c>
      <c r="E244" s="861">
        <v>100</v>
      </c>
      <c r="F244" s="849"/>
      <c r="G244" s="814">
        <f t="shared" ref="G244:G246" si="0">E244*F244</f>
        <v>0</v>
      </c>
      <c r="H244" s="1013"/>
    </row>
    <row r="245" spans="1:8" s="983" customFormat="1" ht="16">
      <c r="A245" s="1212"/>
      <c r="B245" s="840"/>
      <c r="C245" s="875" t="s">
        <v>1563</v>
      </c>
      <c r="D245" s="847" t="s">
        <v>42</v>
      </c>
      <c r="E245" s="861">
        <v>1500</v>
      </c>
      <c r="F245" s="849"/>
      <c r="G245" s="814">
        <f t="shared" si="0"/>
        <v>0</v>
      </c>
      <c r="H245" s="1013"/>
    </row>
    <row r="246" spans="1:8" s="983" customFormat="1" ht="16">
      <c r="A246" s="1206"/>
      <c r="B246" s="840"/>
      <c r="C246" s="875" t="s">
        <v>358</v>
      </c>
      <c r="D246" s="847" t="s">
        <v>42</v>
      </c>
      <c r="E246" s="861">
        <v>350</v>
      </c>
      <c r="F246" s="849"/>
      <c r="G246" s="814">
        <f t="shared" si="0"/>
        <v>0</v>
      </c>
      <c r="H246" s="1013"/>
    </row>
    <row r="247" spans="1:8" s="983" customFormat="1">
      <c r="A247" s="806"/>
      <c r="B247" s="840"/>
      <c r="C247" s="875"/>
      <c r="D247" s="847"/>
      <c r="E247" s="861"/>
      <c r="F247" s="849"/>
      <c r="G247" s="814"/>
      <c r="H247" s="1013"/>
    </row>
    <row r="248" spans="1:8" s="983" customFormat="1" ht="16">
      <c r="A248" s="806"/>
      <c r="B248" s="840"/>
      <c r="C248" s="887" t="s">
        <v>1564</v>
      </c>
      <c r="D248" s="866"/>
      <c r="E248" s="861"/>
      <c r="F248" s="849"/>
      <c r="G248" s="814"/>
      <c r="H248" s="1013"/>
    </row>
    <row r="249" spans="1:8" s="983" customFormat="1" ht="32">
      <c r="A249" s="1205" t="s">
        <v>806</v>
      </c>
      <c r="B249" s="840"/>
      <c r="C249" s="886" t="s">
        <v>1565</v>
      </c>
      <c r="D249" s="847"/>
      <c r="E249" s="852"/>
      <c r="F249" s="849"/>
      <c r="G249" s="814"/>
      <c r="H249" s="1013"/>
    </row>
    <row r="250" spans="1:8" s="983" customFormat="1" ht="16">
      <c r="A250" s="1206"/>
      <c r="B250" s="840"/>
      <c r="C250" s="875" t="s">
        <v>1469</v>
      </c>
      <c r="D250" s="847" t="s">
        <v>42</v>
      </c>
      <c r="E250" s="861">
        <v>20</v>
      </c>
      <c r="F250" s="849"/>
      <c r="G250" s="814">
        <f t="shared" ref="G250" si="1">E250*F250</f>
        <v>0</v>
      </c>
      <c r="H250" s="1013"/>
    </row>
    <row r="251" spans="1:8" s="983" customFormat="1">
      <c r="A251" s="806"/>
      <c r="B251" s="840"/>
      <c r="C251" s="887"/>
      <c r="D251" s="866"/>
      <c r="E251" s="861"/>
      <c r="F251" s="849"/>
      <c r="G251" s="814"/>
      <c r="H251" s="1013"/>
    </row>
    <row r="252" spans="1:8" s="983" customFormat="1" ht="32">
      <c r="A252" s="1205" t="s">
        <v>807</v>
      </c>
      <c r="B252" s="840"/>
      <c r="C252" s="886" t="s">
        <v>1566</v>
      </c>
      <c r="D252" s="847"/>
      <c r="E252" s="852"/>
      <c r="F252" s="849"/>
      <c r="G252" s="814"/>
      <c r="H252" s="1013"/>
    </row>
    <row r="253" spans="1:8" s="983" customFormat="1" ht="16">
      <c r="A253" s="1206"/>
      <c r="B253" s="840"/>
      <c r="C253" s="875" t="s">
        <v>1469</v>
      </c>
      <c r="D253" s="847" t="s">
        <v>42</v>
      </c>
      <c r="E253" s="861">
        <v>10</v>
      </c>
      <c r="F253" s="849"/>
      <c r="G253" s="814">
        <f t="shared" ref="G253" si="2">E253*F253</f>
        <v>0</v>
      </c>
      <c r="H253" s="1013"/>
    </row>
    <row r="254" spans="1:8" s="983" customFormat="1">
      <c r="A254" s="806"/>
      <c r="B254" s="840"/>
      <c r="C254" s="887"/>
      <c r="D254" s="866"/>
      <c r="E254" s="861"/>
      <c r="F254" s="849"/>
      <c r="G254" s="814"/>
      <c r="H254" s="1013"/>
    </row>
    <row r="255" spans="1:8" s="983" customFormat="1" ht="32">
      <c r="A255" s="1205" t="s">
        <v>812</v>
      </c>
      <c r="B255" s="840"/>
      <c r="C255" s="886" t="s">
        <v>1567</v>
      </c>
      <c r="D255" s="847"/>
      <c r="E255" s="852"/>
      <c r="F255" s="849"/>
      <c r="G255" s="814"/>
      <c r="H255" s="1013"/>
    </row>
    <row r="256" spans="1:8" s="983" customFormat="1" ht="16">
      <c r="A256" s="1206"/>
      <c r="B256" s="840"/>
      <c r="C256" s="875" t="s">
        <v>1469</v>
      </c>
      <c r="D256" s="847" t="s">
        <v>42</v>
      </c>
      <c r="E256" s="861">
        <v>60</v>
      </c>
      <c r="F256" s="849"/>
      <c r="G256" s="814">
        <f t="shared" ref="G256" si="3">E256*F256</f>
        <v>0</v>
      </c>
      <c r="H256" s="1013"/>
    </row>
    <row r="257" spans="1:8" s="983" customFormat="1">
      <c r="A257" s="888"/>
      <c r="B257" s="840"/>
      <c r="C257" s="875"/>
      <c r="D257" s="847"/>
      <c r="E257" s="861"/>
      <c r="F257" s="849"/>
      <c r="G257" s="814"/>
      <c r="H257" s="1013"/>
    </row>
    <row r="258" spans="1:8" s="983" customFormat="1" ht="32">
      <c r="A258" s="1205" t="s">
        <v>813</v>
      </c>
      <c r="B258" s="840"/>
      <c r="C258" s="886" t="s">
        <v>1568</v>
      </c>
      <c r="D258" s="847"/>
      <c r="E258" s="852"/>
      <c r="F258" s="849"/>
      <c r="G258" s="814"/>
      <c r="H258" s="1013"/>
    </row>
    <row r="259" spans="1:8" s="983" customFormat="1" ht="16">
      <c r="A259" s="1206"/>
      <c r="B259" s="840"/>
      <c r="C259" s="875" t="s">
        <v>1469</v>
      </c>
      <c r="D259" s="847" t="s">
        <v>42</v>
      </c>
      <c r="E259" s="861">
        <v>540</v>
      </c>
      <c r="F259" s="849"/>
      <c r="G259" s="814">
        <f t="shared" ref="G259" si="4">E259*F259</f>
        <v>0</v>
      </c>
      <c r="H259" s="1013"/>
    </row>
    <row r="260" spans="1:8" s="983" customFormat="1">
      <c r="A260" s="806"/>
      <c r="B260" s="840"/>
      <c r="C260" s="887"/>
      <c r="D260" s="866"/>
      <c r="E260" s="861"/>
      <c r="F260" s="849"/>
      <c r="G260" s="853"/>
      <c r="H260" s="1013"/>
    </row>
    <row r="261" spans="1:8" s="983" customFormat="1" ht="32">
      <c r="A261" s="1205" t="s">
        <v>814</v>
      </c>
      <c r="B261" s="840"/>
      <c r="C261" s="886" t="s">
        <v>1569</v>
      </c>
      <c r="D261" s="847"/>
      <c r="E261" s="852"/>
      <c r="F261" s="849"/>
      <c r="G261" s="814"/>
      <c r="H261" s="1013"/>
    </row>
    <row r="262" spans="1:8" s="983" customFormat="1" ht="16">
      <c r="A262" s="1206"/>
      <c r="B262" s="840"/>
      <c r="C262" s="875" t="s">
        <v>1469</v>
      </c>
      <c r="D262" s="847" t="s">
        <v>42</v>
      </c>
      <c r="E262" s="861">
        <v>10</v>
      </c>
      <c r="F262" s="849"/>
      <c r="G262" s="814">
        <f t="shared" ref="G262" si="5">E262*F262</f>
        <v>0</v>
      </c>
      <c r="H262" s="1013"/>
    </row>
    <row r="263" spans="1:8" s="983" customFormat="1">
      <c r="A263" s="806"/>
      <c r="B263" s="840"/>
      <c r="C263" s="887"/>
      <c r="D263" s="866"/>
      <c r="E263" s="861"/>
      <c r="F263" s="849"/>
      <c r="G263" s="853"/>
      <c r="H263" s="1013"/>
    </row>
    <row r="264" spans="1:8" s="983" customFormat="1" ht="32">
      <c r="A264" s="1205" t="s">
        <v>815</v>
      </c>
      <c r="B264" s="840"/>
      <c r="C264" s="886" t="s">
        <v>1570</v>
      </c>
      <c r="D264" s="847"/>
      <c r="E264" s="852"/>
      <c r="F264" s="849"/>
      <c r="G264" s="814"/>
      <c r="H264" s="1013"/>
    </row>
    <row r="265" spans="1:8" s="983" customFormat="1" ht="16">
      <c r="A265" s="1206"/>
      <c r="B265" s="840"/>
      <c r="C265" s="875" t="s">
        <v>1469</v>
      </c>
      <c r="D265" s="847" t="s">
        <v>42</v>
      </c>
      <c r="E265" s="861">
        <v>10</v>
      </c>
      <c r="F265" s="849"/>
      <c r="G265" s="814">
        <f t="shared" ref="G265" si="6">E265*F265</f>
        <v>0</v>
      </c>
      <c r="H265" s="1013"/>
    </row>
    <row r="266" spans="1:8" s="983" customFormat="1" ht="16" thickBot="1">
      <c r="A266" s="806"/>
      <c r="B266" s="840"/>
      <c r="C266" s="887"/>
      <c r="D266" s="866"/>
      <c r="E266" s="861"/>
      <c r="F266" s="849"/>
      <c r="G266" s="853"/>
      <c r="H266" s="1013"/>
    </row>
    <row r="267" spans="1:8" s="983" customFormat="1" ht="16" thickBot="1">
      <c r="A267" s="889" t="s">
        <v>136</v>
      </c>
      <c r="B267" s="890"/>
      <c r="C267" s="1209" t="s">
        <v>1571</v>
      </c>
      <c r="D267" s="1210"/>
      <c r="E267" s="1210"/>
      <c r="F267" s="1211"/>
      <c r="G267" s="881">
        <f>SUM(G183:G256)</f>
        <v>0</v>
      </c>
      <c r="H267" s="891"/>
    </row>
    <row r="268" spans="1:8" s="983" customFormat="1" ht="16" thickBot="1">
      <c r="A268" s="821"/>
      <c r="B268" s="892"/>
      <c r="C268" s="893"/>
      <c r="D268" s="894"/>
      <c r="E268" s="895"/>
      <c r="F268" s="896"/>
      <c r="G268" s="827"/>
      <c r="H268" s="1031"/>
    </row>
    <row r="269" spans="1:8" s="983" customFormat="1" ht="16" thickBot="1">
      <c r="A269" s="889" t="s">
        <v>139</v>
      </c>
      <c r="B269" s="897"/>
      <c r="C269" s="898" t="s">
        <v>1572</v>
      </c>
      <c r="D269" s="899"/>
      <c r="E269" s="899"/>
      <c r="F269" s="899"/>
      <c r="G269" s="900"/>
      <c r="H269" s="891"/>
    </row>
    <row r="270" spans="1:8" s="983" customFormat="1">
      <c r="A270" s="833"/>
      <c r="B270" s="901"/>
      <c r="C270" s="835"/>
      <c r="D270" s="836"/>
      <c r="E270" s="837"/>
      <c r="F270" s="838"/>
      <c r="G270" s="839"/>
      <c r="H270" s="1004"/>
    </row>
    <row r="271" spans="1:8" s="983" customFormat="1" ht="137.25" customHeight="1">
      <c r="A271" s="902"/>
      <c r="B271" s="1202" t="s">
        <v>1573</v>
      </c>
      <c r="C271" s="1203"/>
      <c r="D271" s="1203"/>
      <c r="E271" s="1203"/>
      <c r="F271" s="1203"/>
      <c r="G271" s="1204"/>
      <c r="H271" s="992"/>
    </row>
    <row r="272" spans="1:8" s="983" customFormat="1">
      <c r="A272" s="806"/>
      <c r="B272" s="903"/>
      <c r="C272" s="904"/>
      <c r="D272" s="847"/>
      <c r="E272" s="847"/>
      <c r="F272" s="849"/>
      <c r="G272" s="853"/>
      <c r="H272" s="1013"/>
    </row>
    <row r="273" spans="1:8" s="983" customFormat="1" ht="16">
      <c r="A273" s="1207" t="s">
        <v>140</v>
      </c>
      <c r="B273" s="905"/>
      <c r="C273" s="906" t="s">
        <v>1574</v>
      </c>
      <c r="D273" s="847"/>
      <c r="E273" s="848"/>
      <c r="F273" s="849"/>
      <c r="G273" s="814"/>
      <c r="H273" s="1013"/>
    </row>
    <row r="274" spans="1:8" s="983" customFormat="1" ht="16">
      <c r="A274" s="1212"/>
      <c r="B274" s="905"/>
      <c r="C274" s="907" t="s">
        <v>1575</v>
      </c>
      <c r="D274" s="866" t="s">
        <v>281</v>
      </c>
      <c r="E274" s="847">
        <v>1</v>
      </c>
      <c r="F274" s="849"/>
      <c r="G274" s="814"/>
      <c r="H274" s="1013"/>
    </row>
    <row r="275" spans="1:8" s="983" customFormat="1" ht="16">
      <c r="A275" s="1212"/>
      <c r="B275" s="905"/>
      <c r="C275" s="886" t="s">
        <v>1576</v>
      </c>
      <c r="D275" s="866" t="s">
        <v>281</v>
      </c>
      <c r="E275" s="847">
        <v>2</v>
      </c>
      <c r="F275" s="849"/>
      <c r="G275" s="814"/>
      <c r="H275" s="1013"/>
    </row>
    <row r="276" spans="1:8" s="983" customFormat="1" ht="16">
      <c r="A276" s="1212"/>
      <c r="B276" s="905"/>
      <c r="C276" s="886" t="s">
        <v>1577</v>
      </c>
      <c r="D276" s="866" t="s">
        <v>281</v>
      </c>
      <c r="E276" s="847">
        <v>1</v>
      </c>
      <c r="F276" s="849"/>
      <c r="G276" s="814"/>
      <c r="H276" s="1013"/>
    </row>
    <row r="277" spans="1:8" s="983" customFormat="1" ht="16">
      <c r="A277" s="1206"/>
      <c r="B277" s="905"/>
      <c r="C277" s="886" t="s">
        <v>1240</v>
      </c>
      <c r="D277" s="847" t="s">
        <v>1453</v>
      </c>
      <c r="E277" s="847">
        <v>10</v>
      </c>
      <c r="F277" s="849"/>
      <c r="G277" s="814">
        <f>E277*F277</f>
        <v>0</v>
      </c>
      <c r="H277" s="1013"/>
    </row>
    <row r="278" spans="1:8" s="983" customFormat="1">
      <c r="A278" s="908"/>
      <c r="B278" s="903"/>
      <c r="C278" s="886"/>
      <c r="D278" s="847"/>
      <c r="E278" s="848"/>
      <c r="F278" s="849"/>
      <c r="G278" s="814"/>
      <c r="H278" s="1013"/>
    </row>
    <row r="279" spans="1:8" s="983" customFormat="1" ht="16">
      <c r="A279" s="1207" t="s">
        <v>141</v>
      </c>
      <c r="B279" s="905"/>
      <c r="C279" s="906" t="s">
        <v>1574</v>
      </c>
      <c r="D279" s="847"/>
      <c r="E279" s="848"/>
      <c r="F279" s="849"/>
      <c r="G279" s="814"/>
      <c r="H279" s="1013"/>
    </row>
    <row r="280" spans="1:8" s="983" customFormat="1" ht="16">
      <c r="A280" s="1212"/>
      <c r="B280" s="905"/>
      <c r="C280" s="907" t="s">
        <v>1575</v>
      </c>
      <c r="D280" s="866" t="s">
        <v>281</v>
      </c>
      <c r="E280" s="847">
        <v>1</v>
      </c>
      <c r="F280" s="849"/>
      <c r="G280" s="814"/>
      <c r="H280" s="1013"/>
    </row>
    <row r="281" spans="1:8" s="983" customFormat="1" ht="16">
      <c r="A281" s="1212"/>
      <c r="B281" s="905"/>
      <c r="C281" s="886" t="s">
        <v>1578</v>
      </c>
      <c r="D281" s="866" t="s">
        <v>281</v>
      </c>
      <c r="E281" s="847">
        <v>2</v>
      </c>
      <c r="F281" s="849"/>
      <c r="G281" s="814"/>
      <c r="H281" s="1013"/>
    </row>
    <row r="282" spans="1:8" s="983" customFormat="1" ht="16">
      <c r="A282" s="1212"/>
      <c r="B282" s="905"/>
      <c r="C282" s="886" t="s">
        <v>1579</v>
      </c>
      <c r="D282" s="866" t="s">
        <v>281</v>
      </c>
      <c r="E282" s="847">
        <v>2</v>
      </c>
      <c r="F282" s="849"/>
      <c r="G282" s="814"/>
      <c r="H282" s="1013"/>
    </row>
    <row r="283" spans="1:8" s="983" customFormat="1" ht="16">
      <c r="A283" s="1212"/>
      <c r="B283" s="905"/>
      <c r="C283" s="886" t="s">
        <v>1580</v>
      </c>
      <c r="D283" s="866" t="s">
        <v>281</v>
      </c>
      <c r="E283" s="847">
        <v>1</v>
      </c>
      <c r="F283" s="849"/>
      <c r="G283" s="814"/>
      <c r="H283" s="1013"/>
    </row>
    <row r="284" spans="1:8" s="983" customFormat="1" ht="16">
      <c r="A284" s="1206"/>
      <c r="B284" s="905"/>
      <c r="C284" s="886" t="s">
        <v>1240</v>
      </c>
      <c r="D284" s="847" t="s">
        <v>1453</v>
      </c>
      <c r="E284" s="847">
        <v>20</v>
      </c>
      <c r="F284" s="849"/>
      <c r="G284" s="814">
        <f>E284*F284</f>
        <v>0</v>
      </c>
      <c r="H284" s="1013"/>
    </row>
    <row r="285" spans="1:8" s="983" customFormat="1">
      <c r="A285" s="888"/>
      <c r="B285" s="905"/>
      <c r="C285" s="886"/>
      <c r="D285" s="847"/>
      <c r="E285" s="847"/>
      <c r="F285" s="849"/>
      <c r="G285" s="814"/>
      <c r="H285" s="1013"/>
    </row>
    <row r="286" spans="1:8" s="983" customFormat="1" ht="16">
      <c r="A286" s="1207" t="s">
        <v>142</v>
      </c>
      <c r="B286" s="905"/>
      <c r="C286" s="906" t="s">
        <v>1581</v>
      </c>
      <c r="D286" s="847"/>
      <c r="E286" s="848"/>
      <c r="F286" s="849"/>
      <c r="G286" s="814"/>
      <c r="H286" s="1013"/>
    </row>
    <row r="287" spans="1:8" s="983" customFormat="1" ht="16">
      <c r="A287" s="1213"/>
      <c r="B287" s="905"/>
      <c r="C287" s="907" t="s">
        <v>1582</v>
      </c>
      <c r="D287" s="866" t="s">
        <v>281</v>
      </c>
      <c r="E287" s="847">
        <v>1</v>
      </c>
      <c r="F287" s="849"/>
      <c r="G287" s="814"/>
      <c r="H287" s="1013"/>
    </row>
    <row r="288" spans="1:8" s="983" customFormat="1" ht="16">
      <c r="A288" s="1213"/>
      <c r="B288" s="905"/>
      <c r="C288" s="886" t="s">
        <v>1576</v>
      </c>
      <c r="D288" s="866" t="s">
        <v>281</v>
      </c>
      <c r="E288" s="847">
        <v>2</v>
      </c>
      <c r="F288" s="849"/>
      <c r="G288" s="814"/>
      <c r="H288" s="1013"/>
    </row>
    <row r="289" spans="1:8" s="983" customFormat="1" ht="16">
      <c r="A289" s="1213"/>
      <c r="B289" s="840"/>
      <c r="C289" s="886" t="s">
        <v>1583</v>
      </c>
      <c r="D289" s="866" t="s">
        <v>281</v>
      </c>
      <c r="E289" s="847">
        <v>1</v>
      </c>
      <c r="F289" s="849"/>
      <c r="G289" s="814"/>
      <c r="H289" s="1013"/>
    </row>
    <row r="290" spans="1:8" s="983" customFormat="1" ht="16">
      <c r="A290" s="1213"/>
      <c r="B290" s="840"/>
      <c r="C290" s="886" t="s">
        <v>1584</v>
      </c>
      <c r="D290" s="866" t="s">
        <v>281</v>
      </c>
      <c r="E290" s="847">
        <v>1</v>
      </c>
      <c r="F290" s="849"/>
      <c r="G290" s="814"/>
      <c r="H290" s="1013"/>
    </row>
    <row r="291" spans="1:8" s="983" customFormat="1" ht="16">
      <c r="A291" s="1208"/>
      <c r="B291" s="840"/>
      <c r="C291" s="886" t="s">
        <v>1240</v>
      </c>
      <c r="D291" s="847" t="s">
        <v>1453</v>
      </c>
      <c r="E291" s="847">
        <v>2</v>
      </c>
      <c r="F291" s="849"/>
      <c r="G291" s="814">
        <f>E291*F291</f>
        <v>0</v>
      </c>
      <c r="H291" s="1013"/>
    </row>
    <row r="292" spans="1:8" s="983" customFormat="1">
      <c r="A292" s="909"/>
      <c r="B292" s="840"/>
      <c r="C292" s="886"/>
      <c r="D292" s="847"/>
      <c r="E292" s="847"/>
      <c r="F292" s="849"/>
      <c r="G292" s="814"/>
      <c r="H292" s="1013"/>
    </row>
    <row r="293" spans="1:8" s="983" customFormat="1" ht="80">
      <c r="A293" s="1207" t="s">
        <v>143</v>
      </c>
      <c r="B293" s="905"/>
      <c r="C293" s="906" t="s">
        <v>1585</v>
      </c>
      <c r="D293" s="847"/>
      <c r="E293" s="848"/>
      <c r="F293" s="849"/>
      <c r="G293" s="814"/>
      <c r="H293" s="1013"/>
    </row>
    <row r="294" spans="1:8" s="983" customFormat="1" ht="16">
      <c r="A294" s="1206"/>
      <c r="B294" s="903"/>
      <c r="C294" s="886" t="s">
        <v>1240</v>
      </c>
      <c r="D294" s="847" t="s">
        <v>1453</v>
      </c>
      <c r="E294" s="847">
        <v>3</v>
      </c>
      <c r="F294" s="849"/>
      <c r="G294" s="814">
        <f>E294*F294</f>
        <v>0</v>
      </c>
      <c r="H294" s="1013"/>
    </row>
    <row r="295" spans="1:8" s="983" customFormat="1">
      <c r="A295" s="908"/>
      <c r="B295" s="903"/>
      <c r="C295" s="886"/>
      <c r="D295" s="847"/>
      <c r="E295" s="848"/>
      <c r="F295" s="849"/>
      <c r="G295" s="814"/>
      <c r="H295" s="1013"/>
    </row>
    <row r="296" spans="1:8" s="983" customFormat="1" ht="96">
      <c r="A296" s="1207" t="s">
        <v>144</v>
      </c>
      <c r="B296" s="905"/>
      <c r="C296" s="906" t="s">
        <v>1586</v>
      </c>
      <c r="D296" s="847"/>
      <c r="E296" s="848"/>
      <c r="F296" s="849"/>
      <c r="G296" s="814"/>
      <c r="H296" s="1013"/>
    </row>
    <row r="297" spans="1:8" s="983" customFormat="1" ht="16">
      <c r="A297" s="1206"/>
      <c r="B297" s="903"/>
      <c r="C297" s="886" t="s">
        <v>1240</v>
      </c>
      <c r="D297" s="847" t="s">
        <v>1453</v>
      </c>
      <c r="E297" s="847">
        <v>2</v>
      </c>
      <c r="F297" s="849"/>
      <c r="G297" s="814">
        <f>E297*F297</f>
        <v>0</v>
      </c>
      <c r="H297" s="1013"/>
    </row>
    <row r="298" spans="1:8" s="983" customFormat="1">
      <c r="A298" s="806"/>
      <c r="B298" s="903"/>
      <c r="C298" s="906"/>
      <c r="D298" s="847"/>
      <c r="E298" s="847"/>
      <c r="F298" s="849"/>
      <c r="G298" s="814"/>
      <c r="H298" s="1013"/>
    </row>
    <row r="299" spans="1:8" s="983" customFormat="1" ht="16">
      <c r="A299" s="1207" t="s">
        <v>145</v>
      </c>
      <c r="B299" s="905"/>
      <c r="C299" s="906" t="s">
        <v>1587</v>
      </c>
      <c r="D299" s="847"/>
      <c r="E299" s="848"/>
      <c r="F299" s="849"/>
      <c r="G299" s="814"/>
      <c r="H299" s="1013"/>
    </row>
    <row r="300" spans="1:8" s="983" customFormat="1" ht="16">
      <c r="A300" s="1213"/>
      <c r="B300" s="905"/>
      <c r="C300" s="907" t="s">
        <v>1588</v>
      </c>
      <c r="D300" s="866" t="s">
        <v>281</v>
      </c>
      <c r="E300" s="847">
        <v>1</v>
      </c>
      <c r="F300" s="849"/>
      <c r="G300" s="814"/>
      <c r="H300" s="1013"/>
    </row>
    <row r="301" spans="1:8" s="983" customFormat="1" ht="16">
      <c r="A301" s="1213"/>
      <c r="B301" s="905"/>
      <c r="C301" s="886" t="s">
        <v>1589</v>
      </c>
      <c r="D301" s="866" t="s">
        <v>281</v>
      </c>
      <c r="E301" s="847">
        <v>1</v>
      </c>
      <c r="F301" s="849"/>
      <c r="G301" s="814"/>
      <c r="H301" s="1013"/>
    </row>
    <row r="302" spans="1:8" s="983" customFormat="1" ht="16">
      <c r="A302" s="1213"/>
      <c r="B302" s="840"/>
      <c r="C302" s="886" t="s">
        <v>1590</v>
      </c>
      <c r="D302" s="866" t="s">
        <v>281</v>
      </c>
      <c r="E302" s="847">
        <v>1</v>
      </c>
      <c r="F302" s="849"/>
      <c r="G302" s="814"/>
      <c r="H302" s="1013"/>
    </row>
    <row r="303" spans="1:8" s="983" customFormat="1" ht="16">
      <c r="A303" s="1208"/>
      <c r="B303" s="840"/>
      <c r="C303" s="886" t="s">
        <v>1240</v>
      </c>
      <c r="D303" s="847" t="s">
        <v>1453</v>
      </c>
      <c r="E303" s="847">
        <v>11</v>
      </c>
      <c r="F303" s="849"/>
      <c r="G303" s="814">
        <f>E303*F303</f>
        <v>0</v>
      </c>
      <c r="H303" s="1013"/>
    </row>
    <row r="304" spans="1:8" s="983" customFormat="1">
      <c r="A304" s="806"/>
      <c r="B304" s="903"/>
      <c r="C304" s="906"/>
      <c r="D304" s="847"/>
      <c r="E304" s="847"/>
      <c r="F304" s="849"/>
      <c r="G304" s="814"/>
      <c r="H304" s="1013"/>
    </row>
    <row r="305" spans="1:8" s="983" customFormat="1" ht="16">
      <c r="A305" s="1207" t="s">
        <v>146</v>
      </c>
      <c r="B305" s="905"/>
      <c r="C305" s="906" t="s">
        <v>1587</v>
      </c>
      <c r="D305" s="847"/>
      <c r="E305" s="848"/>
      <c r="F305" s="849"/>
      <c r="G305" s="814"/>
      <c r="H305" s="1013"/>
    </row>
    <row r="306" spans="1:8" s="983" customFormat="1" ht="16">
      <c r="A306" s="1213"/>
      <c r="B306" s="905"/>
      <c r="C306" s="907" t="s">
        <v>1588</v>
      </c>
      <c r="D306" s="866" t="s">
        <v>281</v>
      </c>
      <c r="E306" s="847">
        <v>1</v>
      </c>
      <c r="F306" s="849"/>
      <c r="G306" s="814"/>
      <c r="H306" s="1013"/>
    </row>
    <row r="307" spans="1:8" s="983" customFormat="1" ht="16">
      <c r="A307" s="1213"/>
      <c r="B307" s="905"/>
      <c r="C307" s="886" t="s">
        <v>1591</v>
      </c>
      <c r="D307" s="866" t="s">
        <v>281</v>
      </c>
      <c r="E307" s="847">
        <v>2</v>
      </c>
      <c r="F307" s="849"/>
      <c r="G307" s="814"/>
      <c r="H307" s="1013"/>
    </row>
    <row r="308" spans="1:8" s="983" customFormat="1" ht="16">
      <c r="A308" s="1213"/>
      <c r="B308" s="840"/>
      <c r="C308" s="886" t="s">
        <v>1590</v>
      </c>
      <c r="D308" s="866" t="s">
        <v>281</v>
      </c>
      <c r="E308" s="847">
        <v>1</v>
      </c>
      <c r="F308" s="849"/>
      <c r="G308" s="814"/>
      <c r="H308" s="1013"/>
    </row>
    <row r="309" spans="1:8" s="983" customFormat="1" ht="16">
      <c r="A309" s="1208"/>
      <c r="B309" s="840"/>
      <c r="C309" s="886" t="s">
        <v>1240</v>
      </c>
      <c r="D309" s="847" t="s">
        <v>1453</v>
      </c>
      <c r="E309" s="847">
        <v>3</v>
      </c>
      <c r="F309" s="849"/>
      <c r="G309" s="814">
        <f>E309*F309</f>
        <v>0</v>
      </c>
      <c r="H309" s="1013"/>
    </row>
    <row r="310" spans="1:8" s="983" customFormat="1">
      <c r="A310" s="909"/>
      <c r="B310" s="840"/>
      <c r="C310" s="886"/>
      <c r="D310" s="847"/>
      <c r="E310" s="847"/>
      <c r="F310" s="849"/>
      <c r="G310" s="814"/>
      <c r="H310" s="1013"/>
    </row>
    <row r="311" spans="1:8" s="983" customFormat="1" ht="16">
      <c r="A311" s="1207" t="s">
        <v>147</v>
      </c>
      <c r="B311" s="905"/>
      <c r="C311" s="906" t="s">
        <v>1592</v>
      </c>
      <c r="D311" s="847"/>
      <c r="E311" s="848"/>
      <c r="F311" s="849"/>
      <c r="G311" s="814"/>
      <c r="H311" s="1013"/>
    </row>
    <row r="312" spans="1:8" s="983" customFormat="1" ht="16">
      <c r="A312" s="1213"/>
      <c r="B312" s="905"/>
      <c r="C312" s="907" t="s">
        <v>1593</v>
      </c>
      <c r="D312" s="866" t="s">
        <v>281</v>
      </c>
      <c r="E312" s="847">
        <v>1</v>
      </c>
      <c r="F312" s="849"/>
      <c r="G312" s="814"/>
      <c r="H312" s="1013"/>
    </row>
    <row r="313" spans="1:8" s="983" customFormat="1" ht="16">
      <c r="A313" s="1213"/>
      <c r="B313" s="905"/>
      <c r="C313" s="886" t="s">
        <v>1591</v>
      </c>
      <c r="D313" s="866" t="s">
        <v>281</v>
      </c>
      <c r="E313" s="847">
        <v>3</v>
      </c>
      <c r="F313" s="849"/>
      <c r="G313" s="814"/>
      <c r="H313" s="1013"/>
    </row>
    <row r="314" spans="1:8" s="983" customFormat="1" ht="16">
      <c r="A314" s="1213"/>
      <c r="B314" s="905"/>
      <c r="C314" s="886" t="s">
        <v>1594</v>
      </c>
      <c r="D314" s="866" t="s">
        <v>281</v>
      </c>
      <c r="E314" s="847">
        <v>1</v>
      </c>
      <c r="F314" s="849"/>
      <c r="G314" s="814"/>
      <c r="H314" s="1013"/>
    </row>
    <row r="315" spans="1:8" s="983" customFormat="1" ht="16">
      <c r="A315" s="1213"/>
      <c r="B315" s="840"/>
      <c r="C315" s="886" t="s">
        <v>1595</v>
      </c>
      <c r="D315" s="866" t="s">
        <v>281</v>
      </c>
      <c r="E315" s="847">
        <v>1</v>
      </c>
      <c r="F315" s="849"/>
      <c r="G315" s="814"/>
      <c r="H315" s="1013"/>
    </row>
    <row r="316" spans="1:8" s="983" customFormat="1" ht="16">
      <c r="A316" s="1208"/>
      <c r="B316" s="840"/>
      <c r="C316" s="886" t="s">
        <v>1240</v>
      </c>
      <c r="D316" s="847" t="s">
        <v>1453</v>
      </c>
      <c r="E316" s="847">
        <v>1</v>
      </c>
      <c r="F316" s="849"/>
      <c r="G316" s="814">
        <f>E316*F316</f>
        <v>0</v>
      </c>
      <c r="H316" s="1013"/>
    </row>
    <row r="317" spans="1:8" s="983" customFormat="1">
      <c r="A317" s="909"/>
      <c r="B317" s="840"/>
      <c r="C317" s="886"/>
      <c r="D317" s="847"/>
      <c r="E317" s="847"/>
      <c r="F317" s="849"/>
      <c r="G317" s="814"/>
      <c r="H317" s="1013"/>
    </row>
    <row r="318" spans="1:8" s="983" customFormat="1" ht="16">
      <c r="A318" s="1207" t="s">
        <v>148</v>
      </c>
      <c r="B318" s="905"/>
      <c r="C318" s="906" t="s">
        <v>1592</v>
      </c>
      <c r="D318" s="847"/>
      <c r="E318" s="848"/>
      <c r="F318" s="849"/>
      <c r="G318" s="814"/>
      <c r="H318" s="1013"/>
    </row>
    <row r="319" spans="1:8" s="983" customFormat="1" ht="16">
      <c r="A319" s="1213"/>
      <c r="B319" s="905"/>
      <c r="C319" s="907" t="s">
        <v>1593</v>
      </c>
      <c r="D319" s="866" t="s">
        <v>281</v>
      </c>
      <c r="E319" s="847">
        <v>1</v>
      </c>
      <c r="F319" s="849"/>
      <c r="G319" s="814"/>
      <c r="H319" s="1013"/>
    </row>
    <row r="320" spans="1:8" s="983" customFormat="1" ht="16">
      <c r="A320" s="1213"/>
      <c r="B320" s="905"/>
      <c r="C320" s="886" t="s">
        <v>1591</v>
      </c>
      <c r="D320" s="866" t="s">
        <v>281</v>
      </c>
      <c r="E320" s="847">
        <v>3</v>
      </c>
      <c r="F320" s="849"/>
      <c r="G320" s="814"/>
      <c r="H320" s="1013"/>
    </row>
    <row r="321" spans="1:8" s="983" customFormat="1" ht="16">
      <c r="A321" s="1213"/>
      <c r="B321" s="840"/>
      <c r="C321" s="886" t="s">
        <v>1596</v>
      </c>
      <c r="D321" s="866" t="s">
        <v>281</v>
      </c>
      <c r="E321" s="847">
        <v>1</v>
      </c>
      <c r="F321" s="849"/>
      <c r="G321" s="814"/>
      <c r="H321" s="1013"/>
    </row>
    <row r="322" spans="1:8" s="983" customFormat="1" ht="16">
      <c r="A322" s="1208"/>
      <c r="B322" s="840"/>
      <c r="C322" s="886" t="s">
        <v>1240</v>
      </c>
      <c r="D322" s="847" t="s">
        <v>1453</v>
      </c>
      <c r="E322" s="847">
        <v>1</v>
      </c>
      <c r="F322" s="849"/>
      <c r="G322" s="814">
        <f>E322*F322</f>
        <v>0</v>
      </c>
      <c r="H322" s="1013"/>
    </row>
    <row r="323" spans="1:8" s="983" customFormat="1">
      <c r="A323" s="909"/>
      <c r="B323" s="840"/>
      <c r="C323" s="886"/>
      <c r="D323" s="847"/>
      <c r="E323" s="847"/>
      <c r="F323" s="849"/>
      <c r="G323" s="814"/>
      <c r="H323" s="1013"/>
    </row>
    <row r="324" spans="1:8" s="983" customFormat="1" ht="16">
      <c r="A324" s="1207" t="s">
        <v>149</v>
      </c>
      <c r="B324" s="905"/>
      <c r="C324" s="906" t="s">
        <v>1592</v>
      </c>
      <c r="D324" s="847"/>
      <c r="E324" s="848"/>
      <c r="F324" s="849"/>
      <c r="G324" s="814"/>
      <c r="H324" s="1013"/>
    </row>
    <row r="325" spans="1:8" s="983" customFormat="1" ht="16">
      <c r="A325" s="1213"/>
      <c r="B325" s="905"/>
      <c r="C325" s="907" t="s">
        <v>1597</v>
      </c>
      <c r="D325" s="866" t="s">
        <v>281</v>
      </c>
      <c r="E325" s="847">
        <v>1</v>
      </c>
      <c r="F325" s="849"/>
      <c r="G325" s="814"/>
      <c r="H325" s="1013"/>
    </row>
    <row r="326" spans="1:8" s="983" customFormat="1" ht="16">
      <c r="A326" s="1213"/>
      <c r="B326" s="905"/>
      <c r="C326" s="886" t="s">
        <v>1591</v>
      </c>
      <c r="D326" s="866" t="s">
        <v>281</v>
      </c>
      <c r="E326" s="847">
        <v>1</v>
      </c>
      <c r="F326" s="849"/>
      <c r="G326" s="814"/>
      <c r="H326" s="1013"/>
    </row>
    <row r="327" spans="1:8" s="983" customFormat="1" ht="16">
      <c r="A327" s="1213"/>
      <c r="B327" s="905"/>
      <c r="C327" s="886" t="s">
        <v>1594</v>
      </c>
      <c r="D327" s="866" t="s">
        <v>281</v>
      </c>
      <c r="E327" s="847">
        <v>1</v>
      </c>
      <c r="F327" s="849"/>
      <c r="G327" s="814"/>
      <c r="H327" s="1013"/>
    </row>
    <row r="328" spans="1:8" s="983" customFormat="1" ht="16">
      <c r="A328" s="1213"/>
      <c r="B328" s="840"/>
      <c r="C328" s="886" t="s">
        <v>1598</v>
      </c>
      <c r="D328" s="866" t="s">
        <v>281</v>
      </c>
      <c r="E328" s="847">
        <v>1</v>
      </c>
      <c r="F328" s="849"/>
      <c r="G328" s="814"/>
      <c r="H328" s="1013"/>
    </row>
    <row r="329" spans="1:8" s="983" customFormat="1" ht="16">
      <c r="A329" s="1208"/>
      <c r="B329" s="840"/>
      <c r="C329" s="886" t="s">
        <v>1240</v>
      </c>
      <c r="D329" s="847" t="s">
        <v>1453</v>
      </c>
      <c r="E329" s="847">
        <v>1</v>
      </c>
      <c r="F329" s="849"/>
      <c r="G329" s="814">
        <f>E329*F329</f>
        <v>0</v>
      </c>
      <c r="H329" s="1013"/>
    </row>
    <row r="330" spans="1:8" s="983" customFormat="1">
      <c r="A330" s="909"/>
      <c r="B330" s="840"/>
      <c r="C330" s="886"/>
      <c r="D330" s="847"/>
      <c r="E330" s="847"/>
      <c r="F330" s="849"/>
      <c r="G330" s="814"/>
      <c r="H330" s="1013"/>
    </row>
    <row r="331" spans="1:8" s="983" customFormat="1" ht="16">
      <c r="A331" s="1207" t="s">
        <v>262</v>
      </c>
      <c r="B331" s="905"/>
      <c r="C331" s="906" t="s">
        <v>1599</v>
      </c>
      <c r="D331" s="847"/>
      <c r="E331" s="848"/>
      <c r="F331" s="849"/>
      <c r="G331" s="814"/>
      <c r="H331" s="1013"/>
    </row>
    <row r="332" spans="1:8" s="983" customFormat="1" ht="16">
      <c r="A332" s="1208"/>
      <c r="B332" s="840"/>
      <c r="C332" s="886" t="s">
        <v>1474</v>
      </c>
      <c r="D332" s="847" t="s">
        <v>281</v>
      </c>
      <c r="E332" s="847">
        <v>28</v>
      </c>
      <c r="F332" s="849"/>
      <c r="G332" s="814">
        <f>E332*F332</f>
        <v>0</v>
      </c>
      <c r="H332" s="1013"/>
    </row>
    <row r="333" spans="1:8" s="983" customFormat="1">
      <c r="A333" s="806"/>
      <c r="B333" s="903"/>
      <c r="C333" s="906"/>
      <c r="D333" s="847"/>
      <c r="E333" s="847"/>
      <c r="F333" s="849"/>
      <c r="G333" s="814"/>
      <c r="H333" s="1013"/>
    </row>
    <row r="334" spans="1:8" s="983" customFormat="1" ht="16">
      <c r="A334" s="1207" t="s">
        <v>263</v>
      </c>
      <c r="B334" s="905"/>
      <c r="C334" s="906" t="s">
        <v>1600</v>
      </c>
      <c r="D334" s="847"/>
      <c r="E334" s="848"/>
      <c r="F334" s="849"/>
      <c r="G334" s="814"/>
      <c r="H334" s="1013"/>
    </row>
    <row r="335" spans="1:8" s="983" customFormat="1" ht="16">
      <c r="A335" s="1208"/>
      <c r="B335" s="840"/>
      <c r="C335" s="886" t="s">
        <v>1474</v>
      </c>
      <c r="D335" s="847" t="s">
        <v>281</v>
      </c>
      <c r="E335" s="847">
        <v>4</v>
      </c>
      <c r="F335" s="849"/>
      <c r="G335" s="814">
        <f>E335*F335</f>
        <v>0</v>
      </c>
      <c r="H335" s="1013"/>
    </row>
    <row r="336" spans="1:8" s="983" customFormat="1">
      <c r="A336" s="806"/>
      <c r="B336" s="903"/>
      <c r="C336" s="906"/>
      <c r="D336" s="847"/>
      <c r="E336" s="847"/>
      <c r="F336" s="849"/>
      <c r="G336" s="814"/>
      <c r="H336" s="1013"/>
    </row>
    <row r="337" spans="1:8" s="983" customFormat="1" ht="16">
      <c r="A337" s="1207" t="s">
        <v>264</v>
      </c>
      <c r="B337" s="905"/>
      <c r="C337" s="906" t="s">
        <v>1601</v>
      </c>
      <c r="D337" s="847"/>
      <c r="E337" s="848"/>
      <c r="F337" s="849"/>
      <c r="G337" s="814"/>
      <c r="H337" s="1013"/>
    </row>
    <row r="338" spans="1:8" s="983" customFormat="1" ht="16">
      <c r="A338" s="1208"/>
      <c r="B338" s="840"/>
      <c r="C338" s="886" t="s">
        <v>1474</v>
      </c>
      <c r="D338" s="847" t="s">
        <v>281</v>
      </c>
      <c r="E338" s="847">
        <v>2</v>
      </c>
      <c r="F338" s="849"/>
      <c r="G338" s="814">
        <f>E338*F338</f>
        <v>0</v>
      </c>
      <c r="H338" s="1013"/>
    </row>
    <row r="339" spans="1:8" s="983" customFormat="1">
      <c r="A339" s="806"/>
      <c r="B339" s="840"/>
      <c r="C339" s="886"/>
      <c r="D339" s="847"/>
      <c r="E339" s="848"/>
      <c r="F339" s="849"/>
      <c r="G339" s="850"/>
      <c r="H339" s="1013"/>
    </row>
    <row r="340" spans="1:8" s="983" customFormat="1" ht="48">
      <c r="A340" s="1213" t="s">
        <v>265</v>
      </c>
      <c r="B340" s="910"/>
      <c r="C340" s="911" t="s">
        <v>1602</v>
      </c>
      <c r="D340" s="842"/>
      <c r="E340" s="843"/>
      <c r="F340" s="844"/>
      <c r="G340" s="912"/>
      <c r="H340" s="1034"/>
    </row>
    <row r="341" spans="1:8" s="983" customFormat="1" ht="16">
      <c r="A341" s="1208"/>
      <c r="B341" s="840"/>
      <c r="C341" s="886" t="s">
        <v>1474</v>
      </c>
      <c r="D341" s="847" t="s">
        <v>281</v>
      </c>
      <c r="E341" s="847">
        <v>2</v>
      </c>
      <c r="F341" s="849"/>
      <c r="G341" s="814">
        <f>E341*F341</f>
        <v>0</v>
      </c>
      <c r="H341" s="1013"/>
    </row>
    <row r="342" spans="1:8" s="983" customFormat="1">
      <c r="A342" s="806"/>
      <c r="B342" s="840"/>
      <c r="C342" s="886"/>
      <c r="D342" s="847"/>
      <c r="E342" s="848"/>
      <c r="F342" s="849"/>
      <c r="G342" s="850"/>
      <c r="H342" s="1013"/>
    </row>
    <row r="343" spans="1:8" s="983" customFormat="1" ht="32">
      <c r="A343" s="1213" t="s">
        <v>388</v>
      </c>
      <c r="B343" s="910"/>
      <c r="C343" s="911" t="s">
        <v>1603</v>
      </c>
      <c r="D343" s="842"/>
      <c r="E343" s="843"/>
      <c r="F343" s="844"/>
      <c r="G343" s="912"/>
      <c r="H343" s="1034"/>
    </row>
    <row r="344" spans="1:8" s="983" customFormat="1" ht="16">
      <c r="A344" s="1208"/>
      <c r="B344" s="840"/>
      <c r="C344" s="886" t="s">
        <v>1474</v>
      </c>
      <c r="D344" s="847" t="s">
        <v>281</v>
      </c>
      <c r="E344" s="847">
        <v>2</v>
      </c>
      <c r="F344" s="849"/>
      <c r="G344" s="814">
        <f>E344*F344</f>
        <v>0</v>
      </c>
      <c r="H344" s="1013"/>
    </row>
    <row r="345" spans="1:8" s="983" customFormat="1" ht="16" thickBot="1">
      <c r="A345" s="808"/>
      <c r="B345" s="809"/>
      <c r="C345" s="913"/>
      <c r="D345" s="914"/>
      <c r="E345" s="915"/>
      <c r="F345" s="916"/>
      <c r="G345" s="917"/>
      <c r="H345" s="993"/>
    </row>
    <row r="346" spans="1:8" s="983" customFormat="1" ht="16" thickBot="1">
      <c r="A346" s="828" t="s">
        <v>139</v>
      </c>
      <c r="B346" s="878"/>
      <c r="C346" s="879" t="s">
        <v>1604</v>
      </c>
      <c r="D346" s="880"/>
      <c r="E346" s="880"/>
      <c r="F346" s="880"/>
      <c r="G346" s="881">
        <f>SUM(G273:G336)</f>
        <v>0</v>
      </c>
      <c r="H346" s="832"/>
    </row>
    <row r="347" spans="1:8" s="983" customFormat="1" ht="15" customHeight="1" thickBot="1">
      <c r="A347" s="918"/>
      <c r="B347" s="919"/>
      <c r="C347" s="920"/>
      <c r="D347" s="921"/>
      <c r="E347" s="922"/>
      <c r="F347" s="923"/>
      <c r="G347" s="924"/>
      <c r="H347" s="1035"/>
    </row>
    <row r="348" spans="1:8" s="983" customFormat="1" ht="15" customHeight="1" thickBot="1">
      <c r="A348" s="828" t="s">
        <v>150</v>
      </c>
      <c r="B348" s="829"/>
      <c r="C348" s="885" t="s">
        <v>359</v>
      </c>
      <c r="D348" s="830"/>
      <c r="E348" s="830"/>
      <c r="F348" s="830"/>
      <c r="G348" s="831"/>
      <c r="H348" s="925"/>
    </row>
    <row r="349" spans="1:8" s="983" customFormat="1">
      <c r="A349" s="833"/>
      <c r="B349" s="901"/>
      <c r="C349" s="835"/>
      <c r="D349" s="836"/>
      <c r="E349" s="837"/>
      <c r="F349" s="838"/>
      <c r="G349" s="839"/>
      <c r="H349" s="1004"/>
    </row>
    <row r="350" spans="1:8" s="983" customFormat="1" ht="63.75" customHeight="1">
      <c r="A350" s="902"/>
      <c r="B350" s="1202" t="s">
        <v>1605</v>
      </c>
      <c r="C350" s="1203"/>
      <c r="D350" s="1203"/>
      <c r="E350" s="1203"/>
      <c r="F350" s="1203"/>
      <c r="G350" s="1204"/>
      <c r="H350" s="992"/>
    </row>
    <row r="351" spans="1:8" s="983" customFormat="1">
      <c r="A351" s="806"/>
      <c r="B351" s="926"/>
      <c r="C351" s="841"/>
      <c r="D351" s="842"/>
      <c r="E351" s="843"/>
      <c r="F351" s="844"/>
      <c r="G351" s="845"/>
      <c r="H351" s="1013"/>
    </row>
    <row r="352" spans="1:8" s="983" customFormat="1" ht="16.5" customHeight="1">
      <c r="A352" s="1207" t="s">
        <v>151</v>
      </c>
      <c r="B352" s="905"/>
      <c r="C352" s="886" t="s">
        <v>1606</v>
      </c>
      <c r="D352" s="847"/>
      <c r="E352" s="847"/>
      <c r="F352" s="849"/>
      <c r="G352" s="850"/>
      <c r="H352" s="1013"/>
    </row>
    <row r="353" spans="1:8" s="983" customFormat="1" ht="15" customHeight="1">
      <c r="A353" s="1206"/>
      <c r="B353" s="905"/>
      <c r="C353" s="886" t="s">
        <v>1469</v>
      </c>
      <c r="D353" s="847" t="s">
        <v>42</v>
      </c>
      <c r="E353" s="848">
        <v>600</v>
      </c>
      <c r="F353" s="849"/>
      <c r="G353" s="814">
        <f>F353*E353</f>
        <v>0</v>
      </c>
      <c r="H353" s="1013"/>
    </row>
    <row r="354" spans="1:8" s="983" customFormat="1" ht="15" customHeight="1">
      <c r="A354" s="806"/>
      <c r="B354" s="905"/>
      <c r="C354" s="906"/>
      <c r="D354" s="847"/>
      <c r="E354" s="847"/>
      <c r="F354" s="849"/>
      <c r="G354" s="814"/>
      <c r="H354" s="1013"/>
    </row>
    <row r="355" spans="1:8" s="983" customFormat="1" ht="15" customHeight="1">
      <c r="A355" s="1207" t="s">
        <v>153</v>
      </c>
      <c r="B355" s="905"/>
      <c r="C355" s="886" t="s">
        <v>1607</v>
      </c>
      <c r="D355" s="847"/>
      <c r="E355" s="847"/>
      <c r="F355" s="849"/>
      <c r="G355" s="814"/>
      <c r="H355" s="1013"/>
    </row>
    <row r="356" spans="1:8" s="983" customFormat="1" ht="15" customHeight="1">
      <c r="A356" s="1206"/>
      <c r="B356" s="905"/>
      <c r="C356" s="886" t="s">
        <v>1474</v>
      </c>
      <c r="D356" s="847" t="s">
        <v>281</v>
      </c>
      <c r="E356" s="848">
        <v>150</v>
      </c>
      <c r="F356" s="849"/>
      <c r="G356" s="814">
        <f>F356*E356</f>
        <v>0</v>
      </c>
      <c r="H356" s="1013"/>
    </row>
    <row r="357" spans="1:8" s="983" customFormat="1" ht="15" customHeight="1">
      <c r="A357" s="806"/>
      <c r="B357" s="905"/>
      <c r="C357" s="906"/>
      <c r="D357" s="847"/>
      <c r="E357" s="847"/>
      <c r="F357" s="849"/>
      <c r="G357" s="814"/>
      <c r="H357" s="1013"/>
    </row>
    <row r="358" spans="1:8" s="983" customFormat="1" ht="16.5" customHeight="1">
      <c r="A358" s="1207" t="s">
        <v>154</v>
      </c>
      <c r="B358" s="905"/>
      <c r="C358" s="886" t="s">
        <v>1608</v>
      </c>
      <c r="D358" s="847"/>
      <c r="E358" s="847"/>
      <c r="F358" s="849"/>
      <c r="G358" s="814"/>
      <c r="H358" s="1013"/>
    </row>
    <row r="359" spans="1:8" s="983" customFormat="1" ht="15" customHeight="1">
      <c r="A359" s="1206"/>
      <c r="B359" s="905"/>
      <c r="C359" s="886" t="s">
        <v>1474</v>
      </c>
      <c r="D359" s="847" t="s">
        <v>281</v>
      </c>
      <c r="E359" s="848">
        <v>30</v>
      </c>
      <c r="F359" s="849"/>
      <c r="G359" s="814">
        <f>F359*E359</f>
        <v>0</v>
      </c>
      <c r="H359" s="1013"/>
    </row>
    <row r="360" spans="1:8" s="983" customFormat="1" ht="15" customHeight="1">
      <c r="A360" s="806"/>
      <c r="B360" s="905"/>
      <c r="C360" s="906"/>
      <c r="D360" s="847"/>
      <c r="E360" s="847"/>
      <c r="F360" s="849"/>
      <c r="G360" s="814"/>
      <c r="H360" s="1013"/>
    </row>
    <row r="361" spans="1:8" s="983" customFormat="1" ht="15.75" customHeight="1">
      <c r="A361" s="1207" t="s">
        <v>274</v>
      </c>
      <c r="B361" s="905"/>
      <c r="C361" s="886" t="s">
        <v>1609</v>
      </c>
      <c r="D361" s="847"/>
      <c r="E361" s="847"/>
      <c r="F361" s="849"/>
      <c r="G361" s="814"/>
      <c r="H361" s="1013"/>
    </row>
    <row r="362" spans="1:8" s="983" customFormat="1" ht="15" customHeight="1">
      <c r="A362" s="1206"/>
      <c r="B362" s="905"/>
      <c r="C362" s="886" t="s">
        <v>1474</v>
      </c>
      <c r="D362" s="847" t="s">
        <v>281</v>
      </c>
      <c r="E362" s="848">
        <v>8</v>
      </c>
      <c r="F362" s="849"/>
      <c r="G362" s="814">
        <f>F362*E362</f>
        <v>0</v>
      </c>
      <c r="H362" s="1013"/>
    </row>
    <row r="363" spans="1:8" s="983" customFormat="1" ht="15" customHeight="1">
      <c r="A363" s="806"/>
      <c r="B363" s="905"/>
      <c r="C363" s="906"/>
      <c r="D363" s="847"/>
      <c r="E363" s="847"/>
      <c r="F363" s="849"/>
      <c r="G363" s="814"/>
      <c r="H363" s="1013"/>
    </row>
    <row r="364" spans="1:8" s="983" customFormat="1" ht="15" customHeight="1">
      <c r="A364" s="1207" t="s">
        <v>275</v>
      </c>
      <c r="B364" s="905"/>
      <c r="C364" s="886" t="s">
        <v>1610</v>
      </c>
      <c r="D364" s="847"/>
      <c r="E364" s="847"/>
      <c r="F364" s="849"/>
      <c r="G364" s="814"/>
      <c r="H364" s="1013"/>
    </row>
    <row r="365" spans="1:8" s="983" customFormat="1" ht="16">
      <c r="A365" s="1206"/>
      <c r="B365" s="905"/>
      <c r="C365" s="886" t="s">
        <v>1474</v>
      </c>
      <c r="D365" s="847" t="s">
        <v>281</v>
      </c>
      <c r="E365" s="848">
        <v>15</v>
      </c>
      <c r="F365" s="849"/>
      <c r="G365" s="814">
        <f>F365*E365</f>
        <v>0</v>
      </c>
      <c r="H365" s="1013"/>
    </row>
    <row r="366" spans="1:8" s="983" customFormat="1" ht="15" customHeight="1">
      <c r="A366" s="806"/>
      <c r="B366" s="905"/>
      <c r="C366" s="906"/>
      <c r="D366" s="847"/>
      <c r="E366" s="847"/>
      <c r="F366" s="849"/>
      <c r="G366" s="814"/>
      <c r="H366" s="1013"/>
    </row>
    <row r="367" spans="1:8" s="983" customFormat="1" ht="16.5" customHeight="1">
      <c r="A367" s="1207" t="s">
        <v>462</v>
      </c>
      <c r="B367" s="905"/>
      <c r="C367" s="886" t="s">
        <v>1611</v>
      </c>
      <c r="D367" s="847"/>
      <c r="E367" s="847"/>
      <c r="F367" s="849"/>
      <c r="G367" s="814"/>
      <c r="H367" s="1013"/>
    </row>
    <row r="368" spans="1:8" s="983" customFormat="1" ht="15" customHeight="1">
      <c r="A368" s="1206"/>
      <c r="B368" s="905"/>
      <c r="C368" s="886" t="s">
        <v>1469</v>
      </c>
      <c r="D368" s="847" t="s">
        <v>42</v>
      </c>
      <c r="E368" s="848">
        <v>220</v>
      </c>
      <c r="F368" s="849"/>
      <c r="G368" s="814">
        <f>F368*E368</f>
        <v>0</v>
      </c>
      <c r="H368" s="1013"/>
    </row>
    <row r="369" spans="1:8" s="983" customFormat="1" ht="15" customHeight="1">
      <c r="A369" s="806"/>
      <c r="B369" s="905"/>
      <c r="C369" s="906"/>
      <c r="D369" s="847"/>
      <c r="E369" s="847"/>
      <c r="F369" s="849"/>
      <c r="G369" s="814"/>
      <c r="H369" s="1013"/>
    </row>
    <row r="370" spans="1:8" s="983" customFormat="1" ht="15.75" customHeight="1">
      <c r="A370" s="1207" t="s">
        <v>463</v>
      </c>
      <c r="B370" s="905"/>
      <c r="C370" s="886" t="s">
        <v>1612</v>
      </c>
      <c r="D370" s="847"/>
      <c r="E370" s="847"/>
      <c r="F370" s="849"/>
      <c r="G370" s="814"/>
      <c r="H370" s="1013"/>
    </row>
    <row r="371" spans="1:8" s="983" customFormat="1" ht="15" customHeight="1">
      <c r="A371" s="1206"/>
      <c r="B371" s="905"/>
      <c r="C371" s="886" t="s">
        <v>1474</v>
      </c>
      <c r="D371" s="847" t="s">
        <v>281</v>
      </c>
      <c r="E371" s="848">
        <v>100</v>
      </c>
      <c r="F371" s="849"/>
      <c r="G371" s="814">
        <f>F371*E371</f>
        <v>0</v>
      </c>
      <c r="H371" s="1013"/>
    </row>
    <row r="372" spans="1:8" s="983" customFormat="1" ht="15" customHeight="1">
      <c r="A372" s="806"/>
      <c r="B372" s="905"/>
      <c r="C372" s="906"/>
      <c r="D372" s="847"/>
      <c r="E372" s="847"/>
      <c r="F372" s="849"/>
      <c r="G372" s="814"/>
      <c r="H372" s="1013"/>
    </row>
    <row r="373" spans="1:8" s="983" customFormat="1" ht="16.5" customHeight="1">
      <c r="A373" s="1207" t="s">
        <v>464</v>
      </c>
      <c r="B373" s="905"/>
      <c r="C373" s="886" t="s">
        <v>1613</v>
      </c>
      <c r="D373" s="847"/>
      <c r="E373" s="847"/>
      <c r="F373" s="849"/>
      <c r="G373" s="814"/>
      <c r="H373" s="1013"/>
    </row>
    <row r="374" spans="1:8" s="983" customFormat="1" ht="15" customHeight="1">
      <c r="A374" s="1206"/>
      <c r="B374" s="905"/>
      <c r="C374" s="886" t="s">
        <v>1474</v>
      </c>
      <c r="D374" s="847" t="s">
        <v>281</v>
      </c>
      <c r="E374" s="848">
        <v>100</v>
      </c>
      <c r="F374" s="849"/>
      <c r="G374" s="814">
        <f>F374*E374</f>
        <v>0</v>
      </c>
      <c r="H374" s="1013"/>
    </row>
    <row r="375" spans="1:8" s="983" customFormat="1" ht="15" customHeight="1">
      <c r="A375" s="806"/>
      <c r="B375" s="905"/>
      <c r="C375" s="906"/>
      <c r="D375" s="847"/>
      <c r="E375" s="847"/>
      <c r="F375" s="849"/>
      <c r="G375" s="814"/>
      <c r="H375" s="1013"/>
    </row>
    <row r="376" spans="1:8" s="983" customFormat="1" ht="16.5" customHeight="1">
      <c r="A376" s="1207" t="s">
        <v>465</v>
      </c>
      <c r="B376" s="905"/>
      <c r="C376" s="886" t="s">
        <v>1614</v>
      </c>
      <c r="D376" s="847"/>
      <c r="E376" s="847"/>
      <c r="F376" s="849"/>
      <c r="G376" s="814"/>
      <c r="H376" s="1013"/>
    </row>
    <row r="377" spans="1:8" s="983" customFormat="1" ht="15" customHeight="1">
      <c r="A377" s="1206"/>
      <c r="B377" s="905"/>
      <c r="C377" s="886" t="s">
        <v>1474</v>
      </c>
      <c r="D377" s="847" t="s">
        <v>281</v>
      </c>
      <c r="E377" s="848">
        <v>20</v>
      </c>
      <c r="F377" s="849"/>
      <c r="G377" s="814">
        <f>F377*E377</f>
        <v>0</v>
      </c>
      <c r="H377" s="1013"/>
    </row>
    <row r="378" spans="1:8" s="983" customFormat="1" ht="15" customHeight="1">
      <c r="A378" s="806"/>
      <c r="B378" s="905"/>
      <c r="C378" s="906"/>
      <c r="D378" s="847"/>
      <c r="E378" s="847"/>
      <c r="F378" s="849"/>
      <c r="G378" s="814"/>
      <c r="H378" s="1013"/>
    </row>
    <row r="379" spans="1:8" s="983" customFormat="1" ht="17.25" customHeight="1">
      <c r="A379" s="1207" t="s">
        <v>466</v>
      </c>
      <c r="B379" s="905"/>
      <c r="C379" s="886" t="s">
        <v>1615</v>
      </c>
      <c r="D379" s="847"/>
      <c r="E379" s="847"/>
      <c r="F379" s="849"/>
      <c r="G379" s="814"/>
      <c r="H379" s="1013"/>
    </row>
    <row r="380" spans="1:8" s="983" customFormat="1" ht="15" customHeight="1">
      <c r="A380" s="1206"/>
      <c r="B380" s="905"/>
      <c r="C380" s="886" t="s">
        <v>1474</v>
      </c>
      <c r="D380" s="847" t="s">
        <v>281</v>
      </c>
      <c r="E380" s="848">
        <v>20</v>
      </c>
      <c r="F380" s="849"/>
      <c r="G380" s="814">
        <f>F380*E380</f>
        <v>0</v>
      </c>
      <c r="H380" s="1013"/>
    </row>
    <row r="381" spans="1:8" s="983" customFormat="1" ht="15" customHeight="1">
      <c r="A381" s="806"/>
      <c r="B381" s="905"/>
      <c r="C381" s="906"/>
      <c r="D381" s="847"/>
      <c r="E381" s="847"/>
      <c r="F381" s="849"/>
      <c r="G381" s="814"/>
      <c r="H381" s="1013"/>
    </row>
    <row r="382" spans="1:8" s="983" customFormat="1" ht="17.25" customHeight="1">
      <c r="A382" s="1207" t="s">
        <v>467</v>
      </c>
      <c r="B382" s="905"/>
      <c r="C382" s="886" t="s">
        <v>1616</v>
      </c>
      <c r="D382" s="847"/>
      <c r="E382" s="847"/>
      <c r="F382" s="849"/>
      <c r="G382" s="814"/>
      <c r="H382" s="1013"/>
    </row>
    <row r="383" spans="1:8" s="983" customFormat="1" ht="15" customHeight="1">
      <c r="A383" s="1206"/>
      <c r="B383" s="905"/>
      <c r="C383" s="886" t="s">
        <v>1474</v>
      </c>
      <c r="D383" s="847" t="s">
        <v>281</v>
      </c>
      <c r="E383" s="848">
        <v>4</v>
      </c>
      <c r="F383" s="849"/>
      <c r="G383" s="814">
        <f>F383*E383</f>
        <v>0</v>
      </c>
      <c r="H383" s="1013"/>
    </row>
    <row r="384" spans="1:8" s="983" customFormat="1" ht="15" customHeight="1">
      <c r="A384" s="806"/>
      <c r="B384" s="905"/>
      <c r="C384" s="906"/>
      <c r="D384" s="847"/>
      <c r="E384" s="847"/>
      <c r="F384" s="849"/>
      <c r="G384" s="814"/>
      <c r="H384" s="1013"/>
    </row>
    <row r="385" spans="1:8" s="983" customFormat="1" ht="35.25" customHeight="1">
      <c r="A385" s="1207" t="s">
        <v>468</v>
      </c>
      <c r="B385" s="905"/>
      <c r="C385" s="886" t="s">
        <v>1617</v>
      </c>
      <c r="D385" s="847"/>
      <c r="E385" s="847"/>
      <c r="F385" s="849"/>
      <c r="G385" s="814"/>
      <c r="H385" s="1013"/>
    </row>
    <row r="386" spans="1:8" s="983" customFormat="1" ht="15" customHeight="1">
      <c r="A386" s="1206"/>
      <c r="B386" s="905"/>
      <c r="C386" s="886" t="s">
        <v>1240</v>
      </c>
      <c r="D386" s="847" t="s">
        <v>1453</v>
      </c>
      <c r="E386" s="848">
        <v>1</v>
      </c>
      <c r="F386" s="849"/>
      <c r="G386" s="814">
        <f>F386*E386</f>
        <v>0</v>
      </c>
      <c r="H386" s="1013"/>
    </row>
    <row r="387" spans="1:8" s="983" customFormat="1" ht="15" customHeight="1">
      <c r="A387" s="806"/>
      <c r="B387" s="905"/>
      <c r="C387" s="906"/>
      <c r="D387" s="847"/>
      <c r="E387" s="847"/>
      <c r="F387" s="849"/>
      <c r="G387" s="814"/>
      <c r="H387" s="1013"/>
    </row>
    <row r="388" spans="1:8" s="983" customFormat="1" ht="35.25" customHeight="1">
      <c r="A388" s="1207" t="s">
        <v>1618</v>
      </c>
      <c r="B388" s="905"/>
      <c r="C388" s="886" t="s">
        <v>1619</v>
      </c>
      <c r="D388" s="847"/>
      <c r="E388" s="847"/>
      <c r="F388" s="849"/>
      <c r="G388" s="814"/>
      <c r="H388" s="1013"/>
    </row>
    <row r="389" spans="1:8" s="983" customFormat="1" ht="15" customHeight="1">
      <c r="A389" s="1206"/>
      <c r="B389" s="905"/>
      <c r="C389" s="886" t="s">
        <v>1240</v>
      </c>
      <c r="D389" s="847" t="s">
        <v>1453</v>
      </c>
      <c r="E389" s="848">
        <v>1</v>
      </c>
      <c r="F389" s="849"/>
      <c r="G389" s="814">
        <f>F389*E389</f>
        <v>0</v>
      </c>
      <c r="H389" s="1013"/>
    </row>
    <row r="390" spans="1:8" s="983" customFormat="1" ht="16" thickBot="1">
      <c r="A390" s="808"/>
      <c r="B390" s="809"/>
      <c r="C390" s="913"/>
      <c r="D390" s="914"/>
      <c r="E390" s="915"/>
      <c r="F390" s="916"/>
      <c r="G390" s="917"/>
      <c r="H390" s="993"/>
    </row>
    <row r="391" spans="1:8" s="983" customFormat="1" ht="16" thickBot="1">
      <c r="A391" s="828" t="s">
        <v>150</v>
      </c>
      <c r="B391" s="878"/>
      <c r="C391" s="879" t="s">
        <v>360</v>
      </c>
      <c r="D391" s="880"/>
      <c r="E391" s="880"/>
      <c r="F391" s="880"/>
      <c r="G391" s="881">
        <f>SUM(G353:G389)</f>
        <v>0</v>
      </c>
      <c r="H391" s="832"/>
    </row>
    <row r="392" spans="1:8" s="983" customFormat="1" ht="15" customHeight="1" thickBot="1">
      <c r="A392" s="806"/>
      <c r="B392" s="905"/>
      <c r="C392" s="906"/>
      <c r="D392" s="847"/>
      <c r="E392" s="847"/>
      <c r="F392" s="849"/>
      <c r="G392" s="850"/>
      <c r="H392" s="1013"/>
    </row>
    <row r="393" spans="1:8" s="983" customFormat="1" ht="15" customHeight="1" thickBot="1">
      <c r="A393" s="828" t="s">
        <v>276</v>
      </c>
      <c r="B393" s="829"/>
      <c r="C393" s="885" t="s">
        <v>1620</v>
      </c>
      <c r="D393" s="830"/>
      <c r="E393" s="830"/>
      <c r="F393" s="830"/>
      <c r="G393" s="831"/>
      <c r="H393" s="925"/>
    </row>
    <row r="394" spans="1:8" s="983" customFormat="1">
      <c r="A394" s="833"/>
      <c r="B394" s="901"/>
      <c r="C394" s="835"/>
      <c r="D394" s="836"/>
      <c r="E394" s="837"/>
      <c r="F394" s="838"/>
      <c r="G394" s="839"/>
      <c r="H394" s="1004"/>
    </row>
    <row r="395" spans="1:8" s="983" customFormat="1" ht="65.25" customHeight="1">
      <c r="A395" s="902"/>
      <c r="B395" s="1202" t="s">
        <v>1621</v>
      </c>
      <c r="C395" s="1203"/>
      <c r="D395" s="1203"/>
      <c r="E395" s="1203"/>
      <c r="F395" s="1203"/>
      <c r="G395" s="1204"/>
      <c r="H395" s="1036"/>
    </row>
    <row r="396" spans="1:8" s="983" customFormat="1">
      <c r="A396" s="806"/>
      <c r="B396" s="926"/>
      <c r="C396" s="841"/>
      <c r="D396" s="842"/>
      <c r="E396" s="843"/>
      <c r="F396" s="844"/>
      <c r="G396" s="845"/>
      <c r="H396" s="1013"/>
    </row>
    <row r="397" spans="1:8" s="983" customFormat="1" ht="56.5" customHeight="1">
      <c r="A397" s="1207" t="s">
        <v>280</v>
      </c>
      <c r="B397" s="905"/>
      <c r="C397" s="886" t="s">
        <v>1622</v>
      </c>
      <c r="D397" s="847"/>
      <c r="E397" s="847"/>
      <c r="F397" s="849"/>
      <c r="G397" s="814"/>
      <c r="H397" s="1013"/>
    </row>
    <row r="398" spans="1:8" s="983" customFormat="1" ht="15" customHeight="1">
      <c r="A398" s="1206"/>
      <c r="B398" s="905"/>
      <c r="C398" s="886" t="s">
        <v>1240</v>
      </c>
      <c r="D398" s="847" t="s">
        <v>1453</v>
      </c>
      <c r="E398" s="848">
        <v>1</v>
      </c>
      <c r="F398" s="849"/>
      <c r="G398" s="814">
        <f>F398*E398</f>
        <v>0</v>
      </c>
      <c r="H398" s="1013"/>
    </row>
    <row r="399" spans="1:8" s="983" customFormat="1" ht="15" customHeight="1">
      <c r="A399" s="806"/>
      <c r="B399" s="905"/>
      <c r="C399" s="906"/>
      <c r="D399" s="847"/>
      <c r="E399" s="847"/>
      <c r="F399" s="849"/>
      <c r="G399" s="814"/>
      <c r="H399" s="1013"/>
    </row>
    <row r="400" spans="1:8" s="983" customFormat="1" ht="61.25" customHeight="1">
      <c r="A400" s="1207" t="s">
        <v>282</v>
      </c>
      <c r="B400" s="905"/>
      <c r="C400" s="886" t="s">
        <v>1623</v>
      </c>
      <c r="D400" s="847"/>
      <c r="E400" s="847"/>
      <c r="F400" s="849"/>
      <c r="G400" s="814"/>
      <c r="H400" s="1013"/>
    </row>
    <row r="401" spans="1:8" s="983" customFormat="1" ht="15" customHeight="1">
      <c r="A401" s="1206"/>
      <c r="B401" s="905"/>
      <c r="C401" s="886" t="s">
        <v>1474</v>
      </c>
      <c r="D401" s="847" t="s">
        <v>281</v>
      </c>
      <c r="E401" s="848">
        <v>1</v>
      </c>
      <c r="F401" s="849"/>
      <c r="G401" s="814">
        <f>F401*E401</f>
        <v>0</v>
      </c>
      <c r="H401" s="1013"/>
    </row>
    <row r="402" spans="1:8" s="983" customFormat="1" ht="15" customHeight="1">
      <c r="A402" s="806"/>
      <c r="B402" s="905"/>
      <c r="C402" s="906"/>
      <c r="D402" s="847"/>
      <c r="E402" s="847"/>
      <c r="F402" s="849"/>
      <c r="G402" s="814"/>
      <c r="H402" s="1013"/>
    </row>
    <row r="403" spans="1:8" s="983" customFormat="1" ht="80">
      <c r="A403" s="1207" t="s">
        <v>283</v>
      </c>
      <c r="B403" s="905"/>
      <c r="C403" s="886" t="s">
        <v>1624</v>
      </c>
      <c r="D403" s="847"/>
      <c r="E403" s="847"/>
      <c r="F403" s="849"/>
      <c r="G403" s="814"/>
      <c r="H403" s="1013"/>
    </row>
    <row r="404" spans="1:8" s="983" customFormat="1" ht="15" customHeight="1">
      <c r="A404" s="1206"/>
      <c r="B404" s="905"/>
      <c r="C404" s="886" t="s">
        <v>1474</v>
      </c>
      <c r="D404" s="847" t="s">
        <v>281</v>
      </c>
      <c r="E404" s="848">
        <v>8</v>
      </c>
      <c r="F404" s="849"/>
      <c r="G404" s="814">
        <f>F404*E404</f>
        <v>0</v>
      </c>
      <c r="H404" s="1013"/>
    </row>
    <row r="405" spans="1:8" s="983" customFormat="1" ht="16" thickBot="1">
      <c r="A405" s="808"/>
      <c r="B405" s="809"/>
      <c r="C405" s="913"/>
      <c r="D405" s="914"/>
      <c r="E405" s="915"/>
      <c r="F405" s="916"/>
      <c r="G405" s="917"/>
      <c r="H405" s="993"/>
    </row>
    <row r="406" spans="1:8" s="983" customFormat="1" ht="16" thickBot="1">
      <c r="A406" s="828" t="s">
        <v>276</v>
      </c>
      <c r="B406" s="878"/>
      <c r="C406" s="879" t="s">
        <v>1625</v>
      </c>
      <c r="D406" s="880"/>
      <c r="E406" s="880"/>
      <c r="F406" s="880"/>
      <c r="G406" s="881">
        <f>SUM(G398:G404)</f>
        <v>0</v>
      </c>
      <c r="H406" s="832"/>
    </row>
    <row r="407" spans="1:8" s="983" customFormat="1" ht="15" customHeight="1" thickBot="1">
      <c r="A407" s="806"/>
      <c r="B407" s="905"/>
      <c r="C407" s="906"/>
      <c r="D407" s="847"/>
      <c r="E407" s="847"/>
      <c r="F407" s="849"/>
      <c r="G407" s="850"/>
      <c r="H407" s="1013"/>
    </row>
    <row r="408" spans="1:8" s="983" customFormat="1" ht="15" customHeight="1" thickBot="1">
      <c r="A408" s="828" t="s">
        <v>284</v>
      </c>
      <c r="B408" s="829"/>
      <c r="C408" s="830" t="s">
        <v>1626</v>
      </c>
      <c r="D408" s="830"/>
      <c r="E408" s="830"/>
      <c r="F408" s="830"/>
      <c r="G408" s="831"/>
      <c r="H408" s="925"/>
    </row>
    <row r="409" spans="1:8" s="983" customFormat="1">
      <c r="A409" s="833"/>
      <c r="B409" s="901"/>
      <c r="C409" s="835"/>
      <c r="D409" s="836"/>
      <c r="E409" s="837"/>
      <c r="F409" s="838"/>
      <c r="G409" s="839"/>
      <c r="H409" s="1004"/>
    </row>
    <row r="410" spans="1:8" s="983" customFormat="1" ht="92.25" customHeight="1">
      <c r="A410" s="902"/>
      <c r="B410" s="1202" t="s">
        <v>1627</v>
      </c>
      <c r="C410" s="1203"/>
      <c r="D410" s="1203"/>
      <c r="E410" s="1203"/>
      <c r="F410" s="1203"/>
      <c r="G410" s="1204"/>
      <c r="H410" s="1036"/>
    </row>
    <row r="411" spans="1:8" s="983" customFormat="1">
      <c r="A411" s="806"/>
      <c r="B411" s="926"/>
      <c r="C411" s="841"/>
      <c r="D411" s="842"/>
      <c r="E411" s="843"/>
      <c r="F411" s="844"/>
      <c r="G411" s="845"/>
      <c r="H411" s="1013"/>
    </row>
    <row r="412" spans="1:8" s="983" customFormat="1" ht="16">
      <c r="A412" s="1207" t="s">
        <v>285</v>
      </c>
      <c r="B412" s="905"/>
      <c r="C412" s="886" t="s">
        <v>1628</v>
      </c>
      <c r="D412" s="847"/>
      <c r="E412" s="847"/>
      <c r="F412" s="849"/>
      <c r="G412" s="850"/>
      <c r="H412" s="1013"/>
    </row>
    <row r="413" spans="1:8" s="983" customFormat="1" ht="15" customHeight="1">
      <c r="A413" s="1206"/>
      <c r="B413" s="905"/>
      <c r="C413" s="886" t="s">
        <v>1474</v>
      </c>
      <c r="D413" s="847" t="s">
        <v>281</v>
      </c>
      <c r="E413" s="848">
        <v>3</v>
      </c>
      <c r="F413" s="849"/>
      <c r="G413" s="814">
        <f>F413*E413</f>
        <v>0</v>
      </c>
      <c r="H413" s="1013"/>
    </row>
    <row r="414" spans="1:8" s="983" customFormat="1" ht="15" customHeight="1">
      <c r="A414" s="806"/>
      <c r="B414" s="905"/>
      <c r="C414" s="906"/>
      <c r="D414" s="847"/>
      <c r="E414" s="847"/>
      <c r="F414" s="849"/>
      <c r="G414" s="814"/>
      <c r="H414" s="1013"/>
    </row>
    <row r="415" spans="1:8" s="983" customFormat="1" ht="32">
      <c r="A415" s="1207" t="s">
        <v>287</v>
      </c>
      <c r="B415" s="905"/>
      <c r="C415" s="886" t="s">
        <v>1629</v>
      </c>
      <c r="D415" s="847"/>
      <c r="E415" s="847"/>
      <c r="F415" s="849"/>
      <c r="G415" s="814"/>
      <c r="H415" s="1013"/>
    </row>
    <row r="416" spans="1:8" s="983" customFormat="1" ht="15" customHeight="1">
      <c r="A416" s="1206"/>
      <c r="B416" s="905"/>
      <c r="C416" s="886" t="s">
        <v>1474</v>
      </c>
      <c r="D416" s="847" t="s">
        <v>281</v>
      </c>
      <c r="E416" s="848">
        <v>3</v>
      </c>
      <c r="F416" s="849"/>
      <c r="G416" s="814">
        <f>F416*E416</f>
        <v>0</v>
      </c>
      <c r="H416" s="1013"/>
    </row>
    <row r="417" spans="1:8" s="983" customFormat="1" ht="15" customHeight="1">
      <c r="A417" s="806"/>
      <c r="B417" s="905"/>
      <c r="C417" s="906"/>
      <c r="D417" s="847"/>
      <c r="E417" s="847"/>
      <c r="F417" s="849"/>
      <c r="G417" s="814"/>
      <c r="H417" s="1013"/>
    </row>
    <row r="418" spans="1:8" s="983" customFormat="1" ht="32">
      <c r="A418" s="1207" t="s">
        <v>288</v>
      </c>
      <c r="B418" s="905"/>
      <c r="C418" s="886" t="s">
        <v>1630</v>
      </c>
      <c r="D418" s="847"/>
      <c r="E418" s="847"/>
      <c r="F418" s="849"/>
      <c r="G418" s="814"/>
      <c r="H418" s="1013"/>
    </row>
    <row r="419" spans="1:8" s="983" customFormat="1" ht="15" customHeight="1">
      <c r="A419" s="1206"/>
      <c r="B419" s="905"/>
      <c r="C419" s="886" t="s">
        <v>1474</v>
      </c>
      <c r="D419" s="847" t="s">
        <v>281</v>
      </c>
      <c r="E419" s="848">
        <v>6</v>
      </c>
      <c r="F419" s="849"/>
      <c r="G419" s="814">
        <f>F419*E419</f>
        <v>0</v>
      </c>
      <c r="H419" s="1013"/>
    </row>
    <row r="420" spans="1:8" s="983" customFormat="1" ht="15" customHeight="1">
      <c r="A420" s="806"/>
      <c r="B420" s="905"/>
      <c r="C420" s="906"/>
      <c r="D420" s="847"/>
      <c r="E420" s="847"/>
      <c r="F420" s="849"/>
      <c r="G420" s="814"/>
      <c r="H420" s="1013"/>
    </row>
    <row r="421" spans="1:8" s="983" customFormat="1" ht="16">
      <c r="A421" s="1207" t="s">
        <v>289</v>
      </c>
      <c r="B421" s="905"/>
      <c r="C421" s="886" t="s">
        <v>1631</v>
      </c>
      <c r="D421" s="847"/>
      <c r="E421" s="847"/>
      <c r="F421" s="849"/>
      <c r="G421" s="814"/>
      <c r="H421" s="1013"/>
    </row>
    <row r="422" spans="1:8" s="983" customFormat="1" ht="15" customHeight="1">
      <c r="A422" s="1206"/>
      <c r="B422" s="905"/>
      <c r="C422" s="886" t="s">
        <v>1474</v>
      </c>
      <c r="D422" s="847" t="s">
        <v>281</v>
      </c>
      <c r="E422" s="848">
        <v>9</v>
      </c>
      <c r="F422" s="849"/>
      <c r="G422" s="814">
        <f>F422*E422</f>
        <v>0</v>
      </c>
      <c r="H422" s="1013"/>
    </row>
    <row r="423" spans="1:8" s="983" customFormat="1" ht="15" customHeight="1">
      <c r="A423" s="806"/>
      <c r="B423" s="905"/>
      <c r="C423" s="906"/>
      <c r="D423" s="847"/>
      <c r="E423" s="847"/>
      <c r="F423" s="849"/>
      <c r="G423" s="814"/>
      <c r="H423" s="1013"/>
    </row>
    <row r="424" spans="1:8" s="983" customFormat="1" ht="16">
      <c r="A424" s="1207" t="s">
        <v>290</v>
      </c>
      <c r="B424" s="905"/>
      <c r="C424" s="886" t="s">
        <v>1632</v>
      </c>
      <c r="D424" s="847"/>
      <c r="E424" s="847"/>
      <c r="F424" s="849"/>
      <c r="G424" s="814"/>
      <c r="H424" s="1013"/>
    </row>
    <row r="425" spans="1:8" s="983" customFormat="1" ht="15" customHeight="1">
      <c r="A425" s="1206"/>
      <c r="B425" s="905"/>
      <c r="C425" s="886" t="s">
        <v>1240</v>
      </c>
      <c r="D425" s="847" t="s">
        <v>1453</v>
      </c>
      <c r="E425" s="848">
        <v>3</v>
      </c>
      <c r="F425" s="849"/>
      <c r="G425" s="814">
        <f>F425*E425</f>
        <v>0</v>
      </c>
      <c r="H425" s="1013"/>
    </row>
    <row r="426" spans="1:8" s="983" customFormat="1" ht="15" customHeight="1">
      <c r="A426" s="806"/>
      <c r="B426" s="905"/>
      <c r="C426" s="906"/>
      <c r="D426" s="847"/>
      <c r="E426" s="847"/>
      <c r="F426" s="849"/>
      <c r="G426" s="814"/>
      <c r="H426" s="1013"/>
    </row>
    <row r="427" spans="1:8" s="983" customFormat="1" ht="32">
      <c r="A427" s="1207" t="s">
        <v>291</v>
      </c>
      <c r="B427" s="905"/>
      <c r="C427" s="886" t="s">
        <v>1633</v>
      </c>
      <c r="D427" s="847"/>
      <c r="E427" s="847"/>
      <c r="F427" s="849"/>
      <c r="G427" s="814"/>
      <c r="H427" s="1013"/>
    </row>
    <row r="428" spans="1:8" s="983" customFormat="1" ht="15" customHeight="1">
      <c r="A428" s="1206"/>
      <c r="B428" s="905"/>
      <c r="C428" s="886" t="s">
        <v>1474</v>
      </c>
      <c r="D428" s="847" t="s">
        <v>281</v>
      </c>
      <c r="E428" s="848">
        <v>9</v>
      </c>
      <c r="F428" s="849"/>
      <c r="G428" s="814">
        <f>F428*E428</f>
        <v>0</v>
      </c>
      <c r="H428" s="1013"/>
    </row>
    <row r="429" spans="1:8" s="983" customFormat="1" ht="15" customHeight="1">
      <c r="A429" s="806"/>
      <c r="B429" s="905"/>
      <c r="C429" s="906"/>
      <c r="D429" s="847"/>
      <c r="E429" s="847"/>
      <c r="F429" s="849"/>
      <c r="G429" s="814"/>
      <c r="H429" s="1013"/>
    </row>
    <row r="430" spans="1:8" s="983" customFormat="1" ht="16">
      <c r="A430" s="1207" t="s">
        <v>292</v>
      </c>
      <c r="B430" s="905"/>
      <c r="C430" s="886" t="s">
        <v>1634</v>
      </c>
      <c r="D430" s="847"/>
      <c r="E430" s="847"/>
      <c r="F430" s="849"/>
      <c r="G430" s="814"/>
      <c r="H430" s="1013"/>
    </row>
    <row r="431" spans="1:8" s="983" customFormat="1" ht="15" customHeight="1">
      <c r="A431" s="1206"/>
      <c r="B431" s="905"/>
      <c r="C431" s="886" t="s">
        <v>1474</v>
      </c>
      <c r="D431" s="847" t="s">
        <v>281</v>
      </c>
      <c r="E431" s="848">
        <v>3</v>
      </c>
      <c r="F431" s="849"/>
      <c r="G431" s="814">
        <f>F431*E431</f>
        <v>0</v>
      </c>
      <c r="H431" s="1013"/>
    </row>
    <row r="432" spans="1:8" s="983" customFormat="1" ht="15" customHeight="1">
      <c r="A432" s="806"/>
      <c r="B432" s="905"/>
      <c r="C432" s="906"/>
      <c r="D432" s="847"/>
      <c r="E432" s="847"/>
      <c r="F432" s="849"/>
      <c r="G432" s="814"/>
      <c r="H432" s="1013"/>
    </row>
    <row r="433" spans="1:8" s="983" customFormat="1" ht="32">
      <c r="A433" s="1207" t="s">
        <v>293</v>
      </c>
      <c r="B433" s="905"/>
      <c r="C433" s="886" t="s">
        <v>1635</v>
      </c>
      <c r="D433" s="847"/>
      <c r="E433" s="847"/>
      <c r="F433" s="849"/>
      <c r="G433" s="814"/>
      <c r="H433" s="1013"/>
    </row>
    <row r="434" spans="1:8" s="983" customFormat="1" ht="15" customHeight="1">
      <c r="A434" s="1206"/>
      <c r="B434" s="905"/>
      <c r="C434" s="886" t="s">
        <v>1240</v>
      </c>
      <c r="D434" s="847" t="s">
        <v>1453</v>
      </c>
      <c r="E434" s="848">
        <v>1</v>
      </c>
      <c r="F434" s="849"/>
      <c r="G434" s="814">
        <f>F434*E434</f>
        <v>0</v>
      </c>
      <c r="H434" s="1013"/>
    </row>
    <row r="435" spans="1:8" s="983" customFormat="1" ht="15" customHeight="1">
      <c r="A435" s="806"/>
      <c r="B435" s="905"/>
      <c r="C435" s="886"/>
      <c r="D435" s="847"/>
      <c r="E435" s="848"/>
      <c r="F435" s="849"/>
      <c r="G435" s="814"/>
      <c r="H435" s="1013"/>
    </row>
    <row r="436" spans="1:8" s="983" customFormat="1" ht="15" customHeight="1">
      <c r="A436" s="806"/>
      <c r="B436" s="905"/>
      <c r="C436" s="906" t="s">
        <v>1636</v>
      </c>
      <c r="D436" s="847"/>
      <c r="E436" s="847"/>
      <c r="F436" s="849"/>
      <c r="G436" s="814"/>
      <c r="H436" s="1013"/>
    </row>
    <row r="437" spans="1:8" s="983" customFormat="1" ht="32">
      <c r="A437" s="1207" t="s">
        <v>294</v>
      </c>
      <c r="B437" s="905"/>
      <c r="C437" s="886" t="s">
        <v>1637</v>
      </c>
      <c r="D437" s="847"/>
      <c r="E437" s="847"/>
      <c r="F437" s="849"/>
      <c r="G437" s="814"/>
      <c r="H437" s="1013"/>
    </row>
    <row r="438" spans="1:8" s="983" customFormat="1" ht="15" customHeight="1">
      <c r="A438" s="1206"/>
      <c r="B438" s="905"/>
      <c r="C438" s="886" t="s">
        <v>1474</v>
      </c>
      <c r="D438" s="847" t="s">
        <v>281</v>
      </c>
      <c r="E438" s="848">
        <v>18</v>
      </c>
      <c r="F438" s="849"/>
      <c r="G438" s="814">
        <f>F438*E438</f>
        <v>0</v>
      </c>
      <c r="H438" s="1013"/>
    </row>
    <row r="439" spans="1:8" s="983" customFormat="1" ht="15" customHeight="1">
      <c r="A439" s="806"/>
      <c r="B439" s="905"/>
      <c r="C439" s="906"/>
      <c r="D439" s="847"/>
      <c r="E439" s="847"/>
      <c r="F439" s="849"/>
      <c r="G439" s="814"/>
      <c r="H439" s="1013"/>
    </row>
    <row r="440" spans="1:8" s="983" customFormat="1" ht="80">
      <c r="A440" s="1207" t="s">
        <v>295</v>
      </c>
      <c r="B440" s="905"/>
      <c r="C440" s="886" t="s">
        <v>1638</v>
      </c>
      <c r="D440" s="847"/>
      <c r="E440" s="847"/>
      <c r="F440" s="849"/>
      <c r="G440" s="814"/>
      <c r="H440" s="1013"/>
    </row>
    <row r="441" spans="1:8" s="983" customFormat="1" ht="15" customHeight="1">
      <c r="A441" s="1206"/>
      <c r="B441" s="905"/>
      <c r="C441" s="886" t="s">
        <v>1469</v>
      </c>
      <c r="D441" s="847" t="s">
        <v>42</v>
      </c>
      <c r="E441" s="848">
        <v>70</v>
      </c>
      <c r="F441" s="849"/>
      <c r="G441" s="814">
        <f>F441*E441</f>
        <v>0</v>
      </c>
      <c r="H441" s="1013"/>
    </row>
    <row r="442" spans="1:8" s="983" customFormat="1" ht="15" customHeight="1">
      <c r="A442" s="806"/>
      <c r="B442" s="905"/>
      <c r="C442" s="906"/>
      <c r="D442" s="847"/>
      <c r="E442" s="847"/>
      <c r="F442" s="849"/>
      <c r="G442" s="814"/>
      <c r="H442" s="1013"/>
    </row>
    <row r="443" spans="1:8" s="983" customFormat="1" ht="48">
      <c r="A443" s="1207" t="s">
        <v>296</v>
      </c>
      <c r="B443" s="905"/>
      <c r="C443" s="886" t="s">
        <v>1639</v>
      </c>
      <c r="D443" s="847"/>
      <c r="E443" s="847"/>
      <c r="F443" s="849"/>
      <c r="G443" s="814"/>
      <c r="H443" s="1013"/>
    </row>
    <row r="444" spans="1:8" s="983" customFormat="1" ht="15" customHeight="1">
      <c r="A444" s="1206"/>
      <c r="B444" s="905"/>
      <c r="C444" s="886" t="s">
        <v>1469</v>
      </c>
      <c r="D444" s="847" t="s">
        <v>42</v>
      </c>
      <c r="E444" s="848">
        <v>70</v>
      </c>
      <c r="F444" s="849"/>
      <c r="G444" s="814">
        <f>F444*E444</f>
        <v>0</v>
      </c>
      <c r="H444" s="1013"/>
    </row>
    <row r="445" spans="1:8" s="983" customFormat="1" ht="15" customHeight="1">
      <c r="A445" s="806"/>
      <c r="B445" s="905"/>
      <c r="C445" s="906"/>
      <c r="D445" s="847"/>
      <c r="E445" s="847"/>
      <c r="F445" s="849"/>
      <c r="G445" s="814"/>
      <c r="H445" s="1013"/>
    </row>
    <row r="446" spans="1:8" s="983" customFormat="1" ht="48">
      <c r="A446" s="1207" t="s">
        <v>297</v>
      </c>
      <c r="B446" s="905"/>
      <c r="C446" s="886" t="s">
        <v>1640</v>
      </c>
      <c r="D446" s="847"/>
      <c r="E446" s="847"/>
      <c r="F446" s="849"/>
      <c r="G446" s="814"/>
      <c r="H446" s="1013"/>
    </row>
    <row r="447" spans="1:8" s="983" customFormat="1" ht="15" customHeight="1">
      <c r="A447" s="1206"/>
      <c r="B447" s="905"/>
      <c r="C447" s="886" t="s">
        <v>1469</v>
      </c>
      <c r="D447" s="847" t="s">
        <v>42</v>
      </c>
      <c r="E447" s="848">
        <v>3000</v>
      </c>
      <c r="F447" s="849"/>
      <c r="G447" s="814">
        <f>F447*E447</f>
        <v>0</v>
      </c>
      <c r="H447" s="1013"/>
    </row>
    <row r="448" spans="1:8" s="983" customFormat="1" ht="15" customHeight="1">
      <c r="A448" s="806"/>
      <c r="B448" s="905"/>
      <c r="C448" s="906"/>
      <c r="D448" s="847"/>
      <c r="E448" s="847"/>
      <c r="F448" s="849"/>
      <c r="G448" s="814"/>
      <c r="H448" s="1013"/>
    </row>
    <row r="449" spans="1:8" s="983" customFormat="1" ht="16">
      <c r="A449" s="1207" t="s">
        <v>298</v>
      </c>
      <c r="B449" s="905"/>
      <c r="C449" s="886" t="s">
        <v>1641</v>
      </c>
      <c r="D449" s="847"/>
      <c r="E449" s="847"/>
      <c r="F449" s="849"/>
      <c r="G449" s="814"/>
      <c r="H449" s="1013"/>
    </row>
    <row r="450" spans="1:8" s="983" customFormat="1" ht="15" customHeight="1">
      <c r="A450" s="1206"/>
      <c r="B450" s="905"/>
      <c r="C450" s="886" t="s">
        <v>1240</v>
      </c>
      <c r="D450" s="847" t="s">
        <v>1453</v>
      </c>
      <c r="E450" s="848">
        <v>1</v>
      </c>
      <c r="F450" s="849"/>
      <c r="G450" s="814">
        <f>F450*E450</f>
        <v>0</v>
      </c>
      <c r="H450" s="1013"/>
    </row>
    <row r="451" spans="1:8" s="983" customFormat="1" ht="15" customHeight="1" thickBot="1">
      <c r="A451" s="806"/>
      <c r="B451" s="905"/>
      <c r="C451" s="906"/>
      <c r="D451" s="847"/>
      <c r="E451" s="847"/>
      <c r="F451" s="849"/>
      <c r="G451" s="850"/>
      <c r="H451" s="1013"/>
    </row>
    <row r="452" spans="1:8" s="983" customFormat="1" ht="16" thickBot="1">
      <c r="A452" s="828" t="s">
        <v>284</v>
      </c>
      <c r="B452" s="878"/>
      <c r="C452" s="879" t="s">
        <v>1642</v>
      </c>
      <c r="D452" s="880"/>
      <c r="E452" s="880"/>
      <c r="F452" s="880"/>
      <c r="G452" s="881">
        <f>SUM(G413:G450)</f>
        <v>0</v>
      </c>
      <c r="H452" s="832"/>
    </row>
    <row r="453" spans="1:8" s="983" customFormat="1" ht="15" customHeight="1" thickBot="1">
      <c r="A453" s="806"/>
      <c r="B453" s="905"/>
      <c r="C453" s="906"/>
      <c r="D453" s="847"/>
      <c r="E453" s="847"/>
      <c r="F453" s="849"/>
      <c r="G453" s="850"/>
      <c r="H453" s="1013"/>
    </row>
    <row r="454" spans="1:8" s="983" customFormat="1" ht="15" customHeight="1" thickBot="1">
      <c r="A454" s="828" t="s">
        <v>306</v>
      </c>
      <c r="B454" s="829"/>
      <c r="C454" s="830" t="s">
        <v>1643</v>
      </c>
      <c r="D454" s="830"/>
      <c r="E454" s="830"/>
      <c r="F454" s="830"/>
      <c r="G454" s="831"/>
      <c r="H454" s="925"/>
    </row>
    <row r="455" spans="1:8" s="983" customFormat="1">
      <c r="A455" s="833"/>
      <c r="B455" s="901"/>
      <c r="C455" s="835"/>
      <c r="D455" s="836"/>
      <c r="E455" s="837"/>
      <c r="F455" s="838"/>
      <c r="G455" s="839"/>
      <c r="H455" s="1004"/>
    </row>
    <row r="456" spans="1:8" s="983" customFormat="1" ht="48" customHeight="1">
      <c r="A456" s="902"/>
      <c r="B456" s="1202" t="s">
        <v>1644</v>
      </c>
      <c r="C456" s="1203"/>
      <c r="D456" s="1203"/>
      <c r="E456" s="1203"/>
      <c r="F456" s="1203"/>
      <c r="G456" s="1204"/>
      <c r="H456" s="992"/>
    </row>
    <row r="457" spans="1:8" s="983" customFormat="1">
      <c r="A457" s="806"/>
      <c r="B457" s="926"/>
      <c r="C457" s="841"/>
      <c r="D457" s="842"/>
      <c r="E457" s="843"/>
      <c r="F457" s="844"/>
      <c r="G457" s="845"/>
      <c r="H457" s="1013"/>
    </row>
    <row r="458" spans="1:8" s="983" customFormat="1" ht="163.25" customHeight="1">
      <c r="A458" s="1207" t="s">
        <v>308</v>
      </c>
      <c r="B458" s="905"/>
      <c r="C458" s="886" t="s">
        <v>1645</v>
      </c>
      <c r="D458" s="847" t="s">
        <v>281</v>
      </c>
      <c r="E458" s="848">
        <v>1</v>
      </c>
      <c r="F458" s="849"/>
      <c r="G458" s="850"/>
      <c r="H458" s="1013"/>
    </row>
    <row r="459" spans="1:8" s="983" customFormat="1" ht="144">
      <c r="A459" s="1213"/>
      <c r="B459" s="905"/>
      <c r="C459" s="927" t="s">
        <v>1646</v>
      </c>
      <c r="D459" s="847" t="s">
        <v>281</v>
      </c>
      <c r="E459" s="848">
        <v>1</v>
      </c>
      <c r="F459" s="849"/>
      <c r="G459" s="850"/>
      <c r="H459" s="1013"/>
    </row>
    <row r="460" spans="1:8" s="983" customFormat="1" ht="112">
      <c r="A460" s="1213"/>
      <c r="B460" s="905"/>
      <c r="C460" s="886" t="s">
        <v>1647</v>
      </c>
      <c r="D460" s="847" t="s">
        <v>281</v>
      </c>
      <c r="E460" s="848">
        <v>1</v>
      </c>
      <c r="F460" s="849"/>
      <c r="G460" s="850"/>
      <c r="H460" s="1013"/>
    </row>
    <row r="461" spans="1:8" s="983" customFormat="1" ht="129.5" customHeight="1">
      <c r="A461" s="1213"/>
      <c r="B461" s="905"/>
      <c r="C461" s="886" t="s">
        <v>1648</v>
      </c>
      <c r="D461" s="847" t="s">
        <v>281</v>
      </c>
      <c r="E461" s="848">
        <v>1</v>
      </c>
      <c r="F461" s="849"/>
      <c r="G461" s="850"/>
      <c r="H461" s="1013"/>
    </row>
    <row r="462" spans="1:8" s="983" customFormat="1" ht="89.5" customHeight="1">
      <c r="A462" s="1213"/>
      <c r="B462" s="905"/>
      <c r="C462" s="886" t="s">
        <v>1649</v>
      </c>
      <c r="D462" s="847" t="s">
        <v>281</v>
      </c>
      <c r="E462" s="848">
        <v>1</v>
      </c>
      <c r="F462" s="849"/>
      <c r="G462" s="850"/>
      <c r="H462" s="1013"/>
    </row>
    <row r="463" spans="1:8" s="983" customFormat="1" ht="15" customHeight="1">
      <c r="A463" s="1206"/>
      <c r="B463" s="905"/>
      <c r="C463" s="886" t="s">
        <v>1240</v>
      </c>
      <c r="D463" s="847" t="s">
        <v>533</v>
      </c>
      <c r="E463" s="848">
        <v>1</v>
      </c>
      <c r="F463" s="849"/>
      <c r="G463" s="814">
        <f>F463*E463</f>
        <v>0</v>
      </c>
      <c r="H463" s="1013"/>
    </row>
    <row r="464" spans="1:8" s="983" customFormat="1" ht="15" customHeight="1">
      <c r="A464" s="806"/>
      <c r="B464" s="905"/>
      <c r="C464" s="906"/>
      <c r="D464" s="847"/>
      <c r="E464" s="847"/>
      <c r="F464" s="849"/>
      <c r="G464" s="814"/>
      <c r="H464" s="1013"/>
    </row>
    <row r="465" spans="1:8" s="983" customFormat="1" ht="128">
      <c r="A465" s="1207" t="s">
        <v>309</v>
      </c>
      <c r="B465" s="905"/>
      <c r="C465" s="886" t="s">
        <v>1650</v>
      </c>
      <c r="D465" s="847"/>
      <c r="E465" s="847"/>
      <c r="F465" s="849"/>
      <c r="G465" s="814"/>
      <c r="H465" s="1013"/>
    </row>
    <row r="466" spans="1:8" s="983" customFormat="1" ht="15" customHeight="1">
      <c r="A466" s="1206"/>
      <c r="B466" s="905"/>
      <c r="C466" s="886" t="s">
        <v>1474</v>
      </c>
      <c r="D466" s="847" t="s">
        <v>281</v>
      </c>
      <c r="E466" s="848">
        <v>1</v>
      </c>
      <c r="F466" s="849"/>
      <c r="G466" s="814">
        <f>F466*E466</f>
        <v>0</v>
      </c>
      <c r="H466" s="1013"/>
    </row>
    <row r="467" spans="1:8" s="983" customFormat="1" ht="15" customHeight="1">
      <c r="A467" s="806"/>
      <c r="B467" s="905"/>
      <c r="C467" s="906"/>
      <c r="D467" s="847"/>
      <c r="E467" s="847"/>
      <c r="F467" s="849"/>
      <c r="G467" s="814"/>
      <c r="H467" s="1013"/>
    </row>
    <row r="468" spans="1:8" s="983" customFormat="1" ht="128">
      <c r="A468" s="1207" t="s">
        <v>310</v>
      </c>
      <c r="B468" s="905"/>
      <c r="C468" s="886" t="s">
        <v>1651</v>
      </c>
      <c r="D468" s="847"/>
      <c r="E468" s="847"/>
      <c r="F468" s="849"/>
      <c r="G468" s="814"/>
      <c r="H468" s="1013"/>
    </row>
    <row r="469" spans="1:8" s="983" customFormat="1" ht="15" customHeight="1">
      <c r="A469" s="1206"/>
      <c r="B469" s="905"/>
      <c r="C469" s="886" t="s">
        <v>1474</v>
      </c>
      <c r="D469" s="847" t="s">
        <v>281</v>
      </c>
      <c r="E469" s="848">
        <v>1</v>
      </c>
      <c r="F469" s="849"/>
      <c r="G469" s="814">
        <f>F469*E469</f>
        <v>0</v>
      </c>
      <c r="H469" s="1013"/>
    </row>
    <row r="470" spans="1:8" s="983" customFormat="1" ht="15" customHeight="1">
      <c r="A470" s="806"/>
      <c r="B470" s="905"/>
      <c r="C470" s="906"/>
      <c r="D470" s="847"/>
      <c r="E470" s="847"/>
      <c r="F470" s="849"/>
      <c r="G470" s="814"/>
      <c r="H470" s="1013"/>
    </row>
    <row r="471" spans="1:8" s="983" customFormat="1" ht="80">
      <c r="A471" s="1207" t="s">
        <v>311</v>
      </c>
      <c r="B471" s="905"/>
      <c r="C471" s="886" t="s">
        <v>1652</v>
      </c>
      <c r="D471" s="847"/>
      <c r="E471" s="847"/>
      <c r="F471" s="849"/>
      <c r="G471" s="814"/>
      <c r="H471" s="1013"/>
    </row>
    <row r="472" spans="1:8" s="983" customFormat="1" ht="15" customHeight="1">
      <c r="A472" s="1206"/>
      <c r="B472" s="905"/>
      <c r="C472" s="886" t="s">
        <v>1474</v>
      </c>
      <c r="D472" s="847" t="s">
        <v>281</v>
      </c>
      <c r="E472" s="848">
        <v>2</v>
      </c>
      <c r="F472" s="849"/>
      <c r="G472" s="814">
        <f>F472*E472</f>
        <v>0</v>
      </c>
      <c r="H472" s="1013"/>
    </row>
    <row r="473" spans="1:8" s="983" customFormat="1" ht="15" customHeight="1">
      <c r="A473" s="806"/>
      <c r="B473" s="905"/>
      <c r="C473" s="906"/>
      <c r="D473" s="847"/>
      <c r="E473" s="847"/>
      <c r="F473" s="849"/>
      <c r="G473" s="814"/>
      <c r="H473" s="1013"/>
    </row>
    <row r="474" spans="1:8" s="983" customFormat="1" ht="32">
      <c r="A474" s="1207" t="s">
        <v>312</v>
      </c>
      <c r="B474" s="905"/>
      <c r="C474" s="886" t="s">
        <v>1653</v>
      </c>
      <c r="D474" s="847"/>
      <c r="E474" s="847"/>
      <c r="F474" s="849"/>
      <c r="G474" s="814"/>
      <c r="H474" s="1013"/>
    </row>
    <row r="475" spans="1:8" s="983" customFormat="1" ht="48">
      <c r="A475" s="1213"/>
      <c r="B475" s="905"/>
      <c r="C475" s="927" t="s">
        <v>1654</v>
      </c>
      <c r="D475" s="847"/>
      <c r="E475" s="848"/>
      <c r="F475" s="849"/>
      <c r="G475" s="814"/>
      <c r="H475" s="1013"/>
    </row>
    <row r="476" spans="1:8" s="983" customFormat="1" ht="15" customHeight="1">
      <c r="A476" s="1206"/>
      <c r="B476" s="905"/>
      <c r="C476" s="886" t="s">
        <v>1474</v>
      </c>
      <c r="D476" s="847" t="s">
        <v>281</v>
      </c>
      <c r="E476" s="848">
        <v>1</v>
      </c>
      <c r="F476" s="849"/>
      <c r="G476" s="814">
        <f>F476*E476</f>
        <v>0</v>
      </c>
      <c r="H476" s="1013"/>
    </row>
    <row r="477" spans="1:8" s="983" customFormat="1" ht="15" customHeight="1">
      <c r="A477" s="806"/>
      <c r="B477" s="905"/>
      <c r="C477" s="906"/>
      <c r="D477" s="847"/>
      <c r="E477" s="847"/>
      <c r="F477" s="849"/>
      <c r="G477" s="814"/>
      <c r="H477" s="1013"/>
    </row>
    <row r="478" spans="1:8" s="983" customFormat="1" ht="16">
      <c r="A478" s="1207" t="s">
        <v>1655</v>
      </c>
      <c r="B478" s="905"/>
      <c r="C478" s="886" t="s">
        <v>1656</v>
      </c>
      <c r="D478" s="847"/>
      <c r="E478" s="847"/>
      <c r="F478" s="849"/>
      <c r="G478" s="814"/>
      <c r="H478" s="1013"/>
    </row>
    <row r="479" spans="1:8" s="983" customFormat="1" ht="15" customHeight="1">
      <c r="A479" s="1206"/>
      <c r="B479" s="905"/>
      <c r="C479" s="886" t="s">
        <v>1469</v>
      </c>
      <c r="D479" s="847" t="s">
        <v>42</v>
      </c>
      <c r="E479" s="848">
        <v>900</v>
      </c>
      <c r="F479" s="849"/>
      <c r="G479" s="814">
        <f>F479*E479</f>
        <v>0</v>
      </c>
      <c r="H479" s="1013"/>
    </row>
    <row r="480" spans="1:8" s="983" customFormat="1" ht="15" customHeight="1">
      <c r="A480" s="806"/>
      <c r="B480" s="905"/>
      <c r="C480" s="906"/>
      <c r="D480" s="847"/>
      <c r="E480" s="847"/>
      <c r="F480" s="849"/>
      <c r="G480" s="814"/>
      <c r="H480" s="1013"/>
    </row>
    <row r="481" spans="1:8" s="983" customFormat="1" ht="16">
      <c r="A481" s="1207" t="s">
        <v>1657</v>
      </c>
      <c r="B481" s="905"/>
      <c r="C481" s="886" t="s">
        <v>1658</v>
      </c>
      <c r="D481" s="847"/>
      <c r="E481" s="847"/>
      <c r="F481" s="849"/>
      <c r="G481" s="814"/>
      <c r="H481" s="1013"/>
    </row>
    <row r="482" spans="1:8" s="983" customFormat="1" ht="15" customHeight="1">
      <c r="A482" s="1206"/>
      <c r="B482" s="905"/>
      <c r="C482" s="886" t="s">
        <v>1469</v>
      </c>
      <c r="D482" s="847" t="s">
        <v>42</v>
      </c>
      <c r="E482" s="848">
        <v>250</v>
      </c>
      <c r="F482" s="849"/>
      <c r="G482" s="814">
        <f>F482*E482</f>
        <v>0</v>
      </c>
      <c r="H482" s="1013"/>
    </row>
    <row r="483" spans="1:8" s="983" customFormat="1" ht="15" customHeight="1">
      <c r="A483" s="806"/>
      <c r="B483" s="905"/>
      <c r="C483" s="906"/>
      <c r="D483" s="847"/>
      <c r="E483" s="847"/>
      <c r="F483" s="849"/>
      <c r="G483" s="814"/>
      <c r="H483" s="1013"/>
    </row>
    <row r="484" spans="1:8" s="983" customFormat="1" ht="16">
      <c r="A484" s="1207" t="s">
        <v>1659</v>
      </c>
      <c r="B484" s="905"/>
      <c r="C484" s="886" t="s">
        <v>1660</v>
      </c>
      <c r="D484" s="847"/>
      <c r="E484" s="847"/>
      <c r="F484" s="849"/>
      <c r="G484" s="814"/>
      <c r="H484" s="1013"/>
    </row>
    <row r="485" spans="1:8" s="983" customFormat="1" ht="15" customHeight="1">
      <c r="A485" s="1206"/>
      <c r="B485" s="905"/>
      <c r="C485" s="886" t="s">
        <v>1469</v>
      </c>
      <c r="D485" s="847" t="s">
        <v>42</v>
      </c>
      <c r="E485" s="848">
        <v>150</v>
      </c>
      <c r="F485" s="849"/>
      <c r="G485" s="814">
        <f>F485*E485</f>
        <v>0</v>
      </c>
      <c r="H485" s="1013"/>
    </row>
    <row r="486" spans="1:8" s="983" customFormat="1" ht="15" customHeight="1">
      <c r="A486" s="806"/>
      <c r="B486" s="905"/>
      <c r="C486" s="906"/>
      <c r="D486" s="847"/>
      <c r="E486" s="847"/>
      <c r="F486" s="849"/>
      <c r="G486" s="814"/>
      <c r="H486" s="1013"/>
    </row>
    <row r="487" spans="1:8" s="983" customFormat="1" ht="16">
      <c r="A487" s="1207" t="s">
        <v>1661</v>
      </c>
      <c r="B487" s="905"/>
      <c r="C487" s="886" t="s">
        <v>1662</v>
      </c>
      <c r="D487" s="847"/>
      <c r="E487" s="847"/>
      <c r="F487" s="849"/>
      <c r="G487" s="814"/>
      <c r="H487" s="1013"/>
    </row>
    <row r="488" spans="1:8" s="983" customFormat="1" ht="15" customHeight="1">
      <c r="A488" s="1206"/>
      <c r="B488" s="905"/>
      <c r="C488" s="886" t="s">
        <v>1469</v>
      </c>
      <c r="D488" s="847" t="s">
        <v>42</v>
      </c>
      <c r="E488" s="848">
        <v>90</v>
      </c>
      <c r="F488" s="849"/>
      <c r="G488" s="814">
        <f>F488*E488</f>
        <v>0</v>
      </c>
      <c r="H488" s="1013"/>
    </row>
    <row r="489" spans="1:8" s="983" customFormat="1" ht="15" customHeight="1">
      <c r="A489" s="806"/>
      <c r="B489" s="905"/>
      <c r="C489" s="906"/>
      <c r="D489" s="847"/>
      <c r="E489" s="847"/>
      <c r="F489" s="849"/>
      <c r="G489" s="814"/>
      <c r="H489" s="1013"/>
    </row>
    <row r="490" spans="1:8" s="983" customFormat="1" ht="16">
      <c r="A490" s="1207" t="s">
        <v>1663</v>
      </c>
      <c r="B490" s="905"/>
      <c r="C490" s="886" t="s">
        <v>1641</v>
      </c>
      <c r="D490" s="847"/>
      <c r="E490" s="847"/>
      <c r="F490" s="849"/>
      <c r="G490" s="814"/>
      <c r="H490" s="1013"/>
    </row>
    <row r="491" spans="1:8" s="983" customFormat="1" ht="15" customHeight="1">
      <c r="A491" s="1206"/>
      <c r="B491" s="905"/>
      <c r="C491" s="886" t="s">
        <v>1240</v>
      </c>
      <c r="D491" s="847" t="s">
        <v>533</v>
      </c>
      <c r="E491" s="848">
        <v>1</v>
      </c>
      <c r="F491" s="849"/>
      <c r="G491" s="814">
        <f>F491*E491</f>
        <v>0</v>
      </c>
      <c r="H491" s="1013"/>
    </row>
    <row r="492" spans="1:8" s="983" customFormat="1" ht="15" customHeight="1" thickBot="1">
      <c r="A492" s="806"/>
      <c r="B492" s="905"/>
      <c r="C492" s="906"/>
      <c r="D492" s="847"/>
      <c r="E492" s="847"/>
      <c r="F492" s="849"/>
      <c r="G492" s="850"/>
      <c r="H492" s="1013"/>
    </row>
    <row r="493" spans="1:8" s="983" customFormat="1" ht="16" thickBot="1">
      <c r="A493" s="828" t="s">
        <v>306</v>
      </c>
      <c r="B493" s="878"/>
      <c r="C493" s="879" t="s">
        <v>1664</v>
      </c>
      <c r="D493" s="880"/>
      <c r="E493" s="880"/>
      <c r="F493" s="880"/>
      <c r="G493" s="881">
        <f>SUM(G463:G491)</f>
        <v>0</v>
      </c>
      <c r="H493" s="832"/>
    </row>
    <row r="494" spans="1:8" s="983" customFormat="1" ht="15" customHeight="1" thickBot="1">
      <c r="A494" s="806"/>
      <c r="B494" s="905"/>
      <c r="C494" s="906"/>
      <c r="D494" s="847"/>
      <c r="E494" s="847"/>
      <c r="F494" s="849"/>
      <c r="G494" s="850"/>
      <c r="H494" s="1013"/>
    </row>
    <row r="495" spans="1:8" s="983" customFormat="1" ht="15" customHeight="1" thickBot="1">
      <c r="A495" s="828" t="s">
        <v>313</v>
      </c>
      <c r="B495" s="829"/>
      <c r="C495" s="830" t="s">
        <v>1665</v>
      </c>
      <c r="D495" s="830"/>
      <c r="E495" s="830"/>
      <c r="F495" s="830"/>
      <c r="G495" s="831"/>
      <c r="H495" s="925"/>
    </row>
    <row r="496" spans="1:8" s="983" customFormat="1">
      <c r="A496" s="833"/>
      <c r="B496" s="901"/>
      <c r="C496" s="835"/>
      <c r="D496" s="836"/>
      <c r="E496" s="837"/>
      <c r="F496" s="838"/>
      <c r="G496" s="839"/>
      <c r="H496" s="1004"/>
    </row>
    <row r="497" spans="1:8" s="983" customFormat="1" ht="50.25" customHeight="1">
      <c r="A497" s="902"/>
      <c r="B497" s="1202" t="s">
        <v>1666</v>
      </c>
      <c r="C497" s="1203"/>
      <c r="D497" s="1203"/>
      <c r="E497" s="1203"/>
      <c r="F497" s="1203"/>
      <c r="G497" s="1204"/>
      <c r="H497" s="1036"/>
    </row>
    <row r="498" spans="1:8" s="983" customFormat="1">
      <c r="A498" s="806"/>
      <c r="B498" s="926"/>
      <c r="C498" s="841"/>
      <c r="D498" s="842"/>
      <c r="E498" s="843"/>
      <c r="F498" s="844"/>
      <c r="G498" s="845"/>
      <c r="H498" s="1013"/>
    </row>
    <row r="499" spans="1:8" s="983" customFormat="1" ht="16">
      <c r="A499" s="1207" t="s">
        <v>316</v>
      </c>
      <c r="B499" s="905"/>
      <c r="C499" s="927" t="s">
        <v>1667</v>
      </c>
      <c r="D499" s="847"/>
      <c r="E499" s="847"/>
      <c r="F499" s="849"/>
      <c r="G499" s="850"/>
      <c r="H499" s="1013"/>
    </row>
    <row r="500" spans="1:8" s="983" customFormat="1" ht="15" customHeight="1">
      <c r="A500" s="1206"/>
      <c r="B500" s="905"/>
      <c r="C500" s="886" t="s">
        <v>1474</v>
      </c>
      <c r="D500" s="847" t="s">
        <v>281</v>
      </c>
      <c r="E500" s="848">
        <v>1</v>
      </c>
      <c r="F500" s="849"/>
      <c r="G500" s="814">
        <f>F500*E500</f>
        <v>0</v>
      </c>
      <c r="H500" s="1013"/>
    </row>
    <row r="501" spans="1:8" s="983" customFormat="1" ht="15" customHeight="1">
      <c r="A501" s="806"/>
      <c r="B501" s="905"/>
      <c r="C501" s="906"/>
      <c r="D501" s="847"/>
      <c r="E501" s="847"/>
      <c r="F501" s="849"/>
      <c r="G501" s="814"/>
      <c r="H501" s="1013"/>
    </row>
    <row r="502" spans="1:8" s="983" customFormat="1" ht="16">
      <c r="A502" s="1207" t="s">
        <v>317</v>
      </c>
      <c r="B502" s="905"/>
      <c r="C502" s="927" t="s">
        <v>1668</v>
      </c>
      <c r="D502" s="847"/>
      <c r="E502" s="847"/>
      <c r="F502" s="849"/>
      <c r="G502" s="814"/>
      <c r="H502" s="1013"/>
    </row>
    <row r="503" spans="1:8" s="983" customFormat="1" ht="15" customHeight="1">
      <c r="A503" s="1206"/>
      <c r="B503" s="905"/>
      <c r="C503" s="886" t="s">
        <v>1474</v>
      </c>
      <c r="D503" s="847" t="s">
        <v>281</v>
      </c>
      <c r="E503" s="848">
        <v>1</v>
      </c>
      <c r="F503" s="849"/>
      <c r="G503" s="814">
        <f>F503*E503</f>
        <v>0</v>
      </c>
      <c r="H503" s="1013"/>
    </row>
    <row r="504" spans="1:8" s="983" customFormat="1" ht="15" customHeight="1">
      <c r="A504" s="806"/>
      <c r="B504" s="905"/>
      <c r="C504" s="906"/>
      <c r="D504" s="847"/>
      <c r="E504" s="847"/>
      <c r="F504" s="849"/>
      <c r="G504" s="814"/>
      <c r="H504" s="1013"/>
    </row>
    <row r="505" spans="1:8" s="983" customFormat="1" ht="16">
      <c r="A505" s="1207" t="s">
        <v>319</v>
      </c>
      <c r="B505" s="905"/>
      <c r="C505" s="927" t="s">
        <v>1669</v>
      </c>
      <c r="D505" s="847"/>
      <c r="E505" s="847"/>
      <c r="F505" s="849"/>
      <c r="G505" s="814"/>
      <c r="H505" s="1013"/>
    </row>
    <row r="506" spans="1:8" s="983" customFormat="1" ht="15" customHeight="1">
      <c r="A506" s="1206"/>
      <c r="B506" s="905"/>
      <c r="C506" s="886" t="s">
        <v>1474</v>
      </c>
      <c r="D506" s="847" t="s">
        <v>281</v>
      </c>
      <c r="E506" s="848">
        <v>1</v>
      </c>
      <c r="F506" s="849"/>
      <c r="G506" s="814">
        <f>F506*E506</f>
        <v>0</v>
      </c>
      <c r="H506" s="1013"/>
    </row>
    <row r="507" spans="1:8" s="983" customFormat="1" ht="15" customHeight="1">
      <c r="A507" s="806"/>
      <c r="B507" s="905"/>
      <c r="C507" s="906"/>
      <c r="D507" s="847"/>
      <c r="E507" s="847"/>
      <c r="F507" s="849"/>
      <c r="G507" s="814"/>
      <c r="H507" s="1013"/>
    </row>
    <row r="508" spans="1:8" s="983" customFormat="1" ht="16">
      <c r="A508" s="1207" t="s">
        <v>320</v>
      </c>
      <c r="B508" s="905"/>
      <c r="C508" s="927" t="s">
        <v>1670</v>
      </c>
      <c r="D508" s="847"/>
      <c r="E508" s="847"/>
      <c r="F508" s="849"/>
      <c r="G508" s="814"/>
      <c r="H508" s="1013"/>
    </row>
    <row r="509" spans="1:8" s="983" customFormat="1" ht="15" customHeight="1">
      <c r="A509" s="1206"/>
      <c r="B509" s="905"/>
      <c r="C509" s="886" t="s">
        <v>1474</v>
      </c>
      <c r="D509" s="847" t="s">
        <v>281</v>
      </c>
      <c r="E509" s="848">
        <v>1</v>
      </c>
      <c r="F509" s="849"/>
      <c r="G509" s="814">
        <f>F509*E509</f>
        <v>0</v>
      </c>
      <c r="H509" s="1013"/>
    </row>
    <row r="510" spans="1:8" s="983" customFormat="1" ht="15" customHeight="1">
      <c r="A510" s="806"/>
      <c r="B510" s="905"/>
      <c r="C510" s="906"/>
      <c r="D510" s="847"/>
      <c r="E510" s="847"/>
      <c r="F510" s="849"/>
      <c r="G510" s="814"/>
      <c r="H510" s="1013"/>
    </row>
    <row r="511" spans="1:8" s="983" customFormat="1" ht="31.5" customHeight="1">
      <c r="A511" s="1207" t="s">
        <v>321</v>
      </c>
      <c r="B511" s="905"/>
      <c r="C511" s="927" t="s">
        <v>1671</v>
      </c>
      <c r="D511" s="847"/>
      <c r="E511" s="847"/>
      <c r="F511" s="849"/>
      <c r="G511" s="814"/>
      <c r="H511" s="1013"/>
    </row>
    <row r="512" spans="1:8" s="983" customFormat="1" ht="15" customHeight="1">
      <c r="A512" s="1206"/>
      <c r="B512" s="905"/>
      <c r="C512" s="886" t="s">
        <v>1474</v>
      </c>
      <c r="D512" s="847" t="s">
        <v>281</v>
      </c>
      <c r="E512" s="848">
        <v>4</v>
      </c>
      <c r="F512" s="849"/>
      <c r="G512" s="814">
        <f>F512*E512</f>
        <v>0</v>
      </c>
      <c r="H512" s="1013"/>
    </row>
    <row r="513" spans="1:8" s="983" customFormat="1" ht="15" customHeight="1">
      <c r="A513" s="806"/>
      <c r="B513" s="905"/>
      <c r="C513" s="906"/>
      <c r="D513" s="847"/>
      <c r="E513" s="847"/>
      <c r="F513" s="849"/>
      <c r="G513" s="814"/>
      <c r="H513" s="1013"/>
    </row>
    <row r="514" spans="1:8" s="983" customFormat="1" ht="16">
      <c r="A514" s="1207" t="s">
        <v>322</v>
      </c>
      <c r="B514" s="905"/>
      <c r="C514" s="927" t="s">
        <v>1672</v>
      </c>
      <c r="D514" s="847"/>
      <c r="E514" s="847"/>
      <c r="F514" s="849"/>
      <c r="G514" s="814"/>
      <c r="H514" s="1013"/>
    </row>
    <row r="515" spans="1:8" s="983" customFormat="1" ht="15" customHeight="1">
      <c r="A515" s="1206"/>
      <c r="B515" s="905"/>
      <c r="C515" s="886" t="s">
        <v>1474</v>
      </c>
      <c r="D515" s="847" t="s">
        <v>281</v>
      </c>
      <c r="E515" s="848">
        <v>1</v>
      </c>
      <c r="F515" s="849"/>
      <c r="G515" s="814">
        <f>F515*E515</f>
        <v>0</v>
      </c>
      <c r="H515" s="1013"/>
    </row>
    <row r="516" spans="1:8" s="983" customFormat="1" ht="15" customHeight="1">
      <c r="A516" s="806"/>
      <c r="B516" s="905"/>
      <c r="C516" s="906"/>
      <c r="D516" s="847"/>
      <c r="E516" s="847"/>
      <c r="F516" s="849"/>
      <c r="G516" s="814"/>
      <c r="H516" s="1013"/>
    </row>
    <row r="517" spans="1:8" s="983" customFormat="1" ht="16">
      <c r="A517" s="1207" t="s">
        <v>323</v>
      </c>
      <c r="B517" s="905"/>
      <c r="C517" s="927" t="s">
        <v>1673</v>
      </c>
      <c r="D517" s="847"/>
      <c r="E517" s="847"/>
      <c r="F517" s="849"/>
      <c r="G517" s="814"/>
      <c r="H517" s="1013"/>
    </row>
    <row r="518" spans="1:8" s="983" customFormat="1" ht="15" customHeight="1">
      <c r="A518" s="1206"/>
      <c r="B518" s="905"/>
      <c r="C518" s="886" t="s">
        <v>1474</v>
      </c>
      <c r="D518" s="847" t="s">
        <v>281</v>
      </c>
      <c r="E518" s="848">
        <v>1</v>
      </c>
      <c r="F518" s="849"/>
      <c r="G518" s="814">
        <f>F518*E518</f>
        <v>0</v>
      </c>
      <c r="H518" s="1013"/>
    </row>
    <row r="519" spans="1:8" s="983" customFormat="1" ht="15" customHeight="1">
      <c r="A519" s="806"/>
      <c r="B519" s="905"/>
      <c r="C519" s="906"/>
      <c r="D519" s="847"/>
      <c r="E519" s="847"/>
      <c r="F519" s="849"/>
      <c r="G519" s="814"/>
      <c r="H519" s="1013"/>
    </row>
    <row r="520" spans="1:8" s="983" customFormat="1" ht="16">
      <c r="A520" s="1207" t="s">
        <v>481</v>
      </c>
      <c r="B520" s="905"/>
      <c r="C520" s="927" t="s">
        <v>1674</v>
      </c>
      <c r="D520" s="847"/>
      <c r="E520" s="847"/>
      <c r="F520" s="849"/>
      <c r="G520" s="814"/>
      <c r="H520" s="1013"/>
    </row>
    <row r="521" spans="1:8" s="983" customFormat="1" ht="15" customHeight="1">
      <c r="A521" s="1206"/>
      <c r="B521" s="905"/>
      <c r="C521" s="886" t="s">
        <v>1474</v>
      </c>
      <c r="D521" s="847" t="s">
        <v>281</v>
      </c>
      <c r="E521" s="848">
        <v>6</v>
      </c>
      <c r="F521" s="849"/>
      <c r="G521" s="814">
        <f>F521*E521</f>
        <v>0</v>
      </c>
      <c r="H521" s="1013"/>
    </row>
    <row r="522" spans="1:8" s="983" customFormat="1" ht="15" customHeight="1">
      <c r="A522" s="806"/>
      <c r="B522" s="905"/>
      <c r="C522" s="906"/>
      <c r="D522" s="847"/>
      <c r="E522" s="847"/>
      <c r="F522" s="849"/>
      <c r="G522" s="814"/>
      <c r="H522" s="1013"/>
    </row>
    <row r="523" spans="1:8" s="983" customFormat="1" ht="16">
      <c r="A523" s="1207" t="s">
        <v>691</v>
      </c>
      <c r="B523" s="905"/>
      <c r="C523" s="927" t="s">
        <v>1675</v>
      </c>
      <c r="D523" s="847"/>
      <c r="E523" s="847"/>
      <c r="F523" s="849"/>
      <c r="G523" s="814"/>
      <c r="H523" s="1013"/>
    </row>
    <row r="524" spans="1:8" s="983" customFormat="1" ht="15" customHeight="1">
      <c r="A524" s="1206"/>
      <c r="B524" s="905"/>
      <c r="C524" s="886" t="s">
        <v>1474</v>
      </c>
      <c r="D524" s="847" t="s">
        <v>281</v>
      </c>
      <c r="E524" s="848">
        <v>3</v>
      </c>
      <c r="F524" s="849"/>
      <c r="G524" s="814">
        <f>F524*E524</f>
        <v>0</v>
      </c>
      <c r="H524" s="1013"/>
    </row>
    <row r="525" spans="1:8" s="983" customFormat="1" ht="15" customHeight="1">
      <c r="A525" s="806"/>
      <c r="B525" s="905"/>
      <c r="C525" s="906"/>
      <c r="D525" s="847"/>
      <c r="E525" s="847"/>
      <c r="F525" s="849"/>
      <c r="G525" s="814"/>
      <c r="H525" s="1013"/>
    </row>
    <row r="526" spans="1:8" s="983" customFormat="1" ht="16">
      <c r="A526" s="1207" t="s">
        <v>692</v>
      </c>
      <c r="B526" s="905"/>
      <c r="C526" s="927" t="s">
        <v>1676</v>
      </c>
      <c r="D526" s="847"/>
      <c r="E526" s="847"/>
      <c r="F526" s="849"/>
      <c r="G526" s="814"/>
      <c r="H526" s="1013"/>
    </row>
    <row r="527" spans="1:8" s="983" customFormat="1" ht="15" customHeight="1">
      <c r="A527" s="1206"/>
      <c r="B527" s="905"/>
      <c r="C527" s="886" t="s">
        <v>1474</v>
      </c>
      <c r="D527" s="847" t="s">
        <v>281</v>
      </c>
      <c r="E527" s="848">
        <v>3</v>
      </c>
      <c r="F527" s="849"/>
      <c r="G527" s="814">
        <f>F527*E527</f>
        <v>0</v>
      </c>
      <c r="H527" s="1013"/>
    </row>
    <row r="528" spans="1:8" s="983" customFormat="1" ht="15" customHeight="1">
      <c r="A528" s="806"/>
      <c r="B528" s="905"/>
      <c r="C528" s="906"/>
      <c r="D528" s="847"/>
      <c r="E528" s="847"/>
      <c r="F528" s="849"/>
      <c r="G528" s="814"/>
      <c r="H528" s="1013"/>
    </row>
    <row r="529" spans="1:8" s="983" customFormat="1" ht="16">
      <c r="A529" s="1207" t="s">
        <v>695</v>
      </c>
      <c r="B529" s="905"/>
      <c r="C529" s="927" t="s">
        <v>1677</v>
      </c>
      <c r="D529" s="847"/>
      <c r="E529" s="847"/>
      <c r="F529" s="849"/>
      <c r="G529" s="814"/>
      <c r="H529" s="1013"/>
    </row>
    <row r="530" spans="1:8" s="983" customFormat="1" ht="15" customHeight="1">
      <c r="A530" s="1206"/>
      <c r="B530" s="905"/>
      <c r="C530" s="886" t="s">
        <v>1474</v>
      </c>
      <c r="D530" s="847" t="s">
        <v>281</v>
      </c>
      <c r="E530" s="848">
        <v>1</v>
      </c>
      <c r="F530" s="849"/>
      <c r="G530" s="814">
        <f>F530*E530</f>
        <v>0</v>
      </c>
      <c r="H530" s="1013"/>
    </row>
    <row r="531" spans="1:8" s="983" customFormat="1" ht="15" customHeight="1">
      <c r="A531" s="806"/>
      <c r="B531" s="905"/>
      <c r="C531" s="906"/>
      <c r="D531" s="847"/>
      <c r="E531" s="847"/>
      <c r="F531" s="849"/>
      <c r="G531" s="814"/>
      <c r="H531" s="1013"/>
    </row>
    <row r="532" spans="1:8" s="983" customFormat="1" ht="32">
      <c r="A532" s="1207" t="s">
        <v>697</v>
      </c>
      <c r="B532" s="905"/>
      <c r="C532" s="927" t="s">
        <v>1678</v>
      </c>
      <c r="D532" s="847"/>
      <c r="E532" s="847"/>
      <c r="F532" s="849"/>
      <c r="G532" s="814"/>
      <c r="H532" s="1013"/>
    </row>
    <row r="533" spans="1:8" s="983" customFormat="1" ht="15" customHeight="1">
      <c r="A533" s="1206"/>
      <c r="B533" s="905"/>
      <c r="C533" s="886" t="s">
        <v>1474</v>
      </c>
      <c r="D533" s="847" t="s">
        <v>281</v>
      </c>
      <c r="E533" s="848">
        <v>1</v>
      </c>
      <c r="F533" s="849"/>
      <c r="G533" s="814">
        <f>F533*E533</f>
        <v>0</v>
      </c>
      <c r="H533" s="1013"/>
    </row>
    <row r="534" spans="1:8" s="983" customFormat="1" ht="15" customHeight="1">
      <c r="A534" s="806"/>
      <c r="B534" s="905"/>
      <c r="C534" s="906"/>
      <c r="D534" s="847"/>
      <c r="E534" s="847"/>
      <c r="F534" s="849"/>
      <c r="G534" s="814"/>
      <c r="H534" s="1013"/>
    </row>
    <row r="535" spans="1:8" s="983" customFormat="1" ht="36.75" customHeight="1">
      <c r="A535" s="1207" t="s">
        <v>698</v>
      </c>
      <c r="B535" s="905"/>
      <c r="C535" s="927" t="s">
        <v>1679</v>
      </c>
      <c r="D535" s="847"/>
      <c r="E535" s="847"/>
      <c r="F535" s="849"/>
      <c r="G535" s="814"/>
      <c r="H535" s="1013"/>
    </row>
    <row r="536" spans="1:8" s="983" customFormat="1" ht="15" customHeight="1">
      <c r="A536" s="1206"/>
      <c r="B536" s="905"/>
      <c r="C536" s="886" t="s">
        <v>1474</v>
      </c>
      <c r="D536" s="847" t="s">
        <v>281</v>
      </c>
      <c r="E536" s="848">
        <v>1</v>
      </c>
      <c r="F536" s="849"/>
      <c r="G536" s="814">
        <f>F536*E536</f>
        <v>0</v>
      </c>
      <c r="H536" s="1013"/>
    </row>
    <row r="537" spans="1:8" s="983" customFormat="1" ht="15" customHeight="1">
      <c r="A537" s="806"/>
      <c r="B537" s="905"/>
      <c r="C537" s="906"/>
      <c r="D537" s="847"/>
      <c r="E537" s="847"/>
      <c r="F537" s="849"/>
      <c r="G537" s="814"/>
      <c r="H537" s="1013"/>
    </row>
    <row r="538" spans="1:8" s="983" customFormat="1" ht="16">
      <c r="A538" s="1207" t="s">
        <v>701</v>
      </c>
      <c r="B538" s="905"/>
      <c r="C538" s="927" t="s">
        <v>1680</v>
      </c>
      <c r="D538" s="847"/>
      <c r="E538" s="847"/>
      <c r="F538" s="849"/>
      <c r="G538" s="814"/>
      <c r="H538" s="1013"/>
    </row>
    <row r="539" spans="1:8" s="983" customFormat="1" ht="15" customHeight="1">
      <c r="A539" s="1206"/>
      <c r="B539" s="905"/>
      <c r="C539" s="886" t="s">
        <v>1474</v>
      </c>
      <c r="D539" s="847" t="s">
        <v>281</v>
      </c>
      <c r="E539" s="848">
        <v>1</v>
      </c>
      <c r="F539" s="849"/>
      <c r="G539" s="814">
        <f>F539*E539</f>
        <v>0</v>
      </c>
      <c r="H539" s="1013"/>
    </row>
    <row r="540" spans="1:8" s="983" customFormat="1" ht="15" customHeight="1">
      <c r="A540" s="806"/>
      <c r="B540" s="905"/>
      <c r="C540" s="906"/>
      <c r="D540" s="847"/>
      <c r="E540" s="847"/>
      <c r="F540" s="849"/>
      <c r="G540" s="814"/>
      <c r="H540" s="1013"/>
    </row>
    <row r="541" spans="1:8" s="983" customFormat="1" ht="16">
      <c r="A541" s="1207" t="s">
        <v>705</v>
      </c>
      <c r="B541" s="905"/>
      <c r="C541" s="927" t="s">
        <v>1681</v>
      </c>
      <c r="D541" s="847"/>
      <c r="E541" s="847"/>
      <c r="F541" s="849"/>
      <c r="G541" s="814"/>
      <c r="H541" s="1013"/>
    </row>
    <row r="542" spans="1:8" s="983" customFormat="1" ht="15" customHeight="1">
      <c r="A542" s="1206"/>
      <c r="B542" s="905"/>
      <c r="C542" s="886" t="s">
        <v>1474</v>
      </c>
      <c r="D542" s="847" t="s">
        <v>281</v>
      </c>
      <c r="E542" s="848">
        <v>1</v>
      </c>
      <c r="F542" s="849"/>
      <c r="G542" s="814">
        <f>F542*E542</f>
        <v>0</v>
      </c>
      <c r="H542" s="1013"/>
    </row>
    <row r="543" spans="1:8" s="983" customFormat="1" ht="15" customHeight="1">
      <c r="A543" s="806"/>
      <c r="B543" s="905"/>
      <c r="C543" s="906"/>
      <c r="D543" s="847"/>
      <c r="E543" s="847"/>
      <c r="F543" s="849"/>
      <c r="G543" s="814"/>
      <c r="H543" s="1013"/>
    </row>
    <row r="544" spans="1:8" s="983" customFormat="1" ht="16">
      <c r="A544" s="1207" t="s">
        <v>707</v>
      </c>
      <c r="B544" s="905"/>
      <c r="C544" s="927" t="s">
        <v>1682</v>
      </c>
      <c r="D544" s="847"/>
      <c r="E544" s="847"/>
      <c r="F544" s="849"/>
      <c r="G544" s="814"/>
      <c r="H544" s="1013"/>
    </row>
    <row r="545" spans="1:8" s="983" customFormat="1" ht="15" customHeight="1">
      <c r="A545" s="1206"/>
      <c r="B545" s="905"/>
      <c r="C545" s="886" t="s">
        <v>1474</v>
      </c>
      <c r="D545" s="847" t="s">
        <v>281</v>
      </c>
      <c r="E545" s="848">
        <v>2</v>
      </c>
      <c r="F545" s="849"/>
      <c r="G545" s="814">
        <f>F545*E545</f>
        <v>0</v>
      </c>
      <c r="H545" s="1013"/>
    </row>
    <row r="546" spans="1:8" s="983" customFormat="1" ht="15" customHeight="1">
      <c r="A546" s="806"/>
      <c r="B546" s="905"/>
      <c r="C546" s="906"/>
      <c r="D546" s="847"/>
      <c r="E546" s="847"/>
      <c r="F546" s="849"/>
      <c r="G546" s="814"/>
      <c r="H546" s="1013"/>
    </row>
    <row r="547" spans="1:8" s="983" customFormat="1" ht="16">
      <c r="A547" s="1207" t="s">
        <v>1683</v>
      </c>
      <c r="B547" s="905"/>
      <c r="C547" s="927" t="s">
        <v>1684</v>
      </c>
      <c r="D547" s="847"/>
      <c r="E547" s="847"/>
      <c r="F547" s="849"/>
      <c r="G547" s="814"/>
      <c r="H547" s="1013"/>
    </row>
    <row r="548" spans="1:8" s="983" customFormat="1" ht="15" customHeight="1">
      <c r="A548" s="1206"/>
      <c r="B548" s="905"/>
      <c r="C548" s="886" t="s">
        <v>1474</v>
      </c>
      <c r="D548" s="847" t="s">
        <v>281</v>
      </c>
      <c r="E548" s="848">
        <v>30</v>
      </c>
      <c r="F548" s="849"/>
      <c r="G548" s="814">
        <f>F548*E548</f>
        <v>0</v>
      </c>
      <c r="H548" s="1013"/>
    </row>
    <row r="549" spans="1:8" s="983" customFormat="1" ht="15" customHeight="1">
      <c r="A549" s="806"/>
      <c r="B549" s="905"/>
      <c r="C549" s="906"/>
      <c r="D549" s="847"/>
      <c r="E549" s="847"/>
      <c r="F549" s="849"/>
      <c r="G549" s="814"/>
      <c r="H549" s="1013"/>
    </row>
    <row r="550" spans="1:8" s="983" customFormat="1" ht="32">
      <c r="A550" s="1207" t="s">
        <v>1685</v>
      </c>
      <c r="B550" s="905"/>
      <c r="C550" s="927" t="s">
        <v>1686</v>
      </c>
      <c r="D550" s="847"/>
      <c r="E550" s="847"/>
      <c r="F550" s="849"/>
      <c r="G550" s="814"/>
      <c r="H550" s="1013"/>
    </row>
    <row r="551" spans="1:8" s="983" customFormat="1" ht="15" customHeight="1">
      <c r="A551" s="1206"/>
      <c r="B551" s="905"/>
      <c r="C551" s="886" t="s">
        <v>1469</v>
      </c>
      <c r="D551" s="847" t="s">
        <v>42</v>
      </c>
      <c r="E551" s="848">
        <v>100</v>
      </c>
      <c r="F551" s="849"/>
      <c r="G551" s="814">
        <f>F551*E551</f>
        <v>0</v>
      </c>
      <c r="H551" s="1013"/>
    </row>
    <row r="552" spans="1:8" s="983" customFormat="1" ht="15" customHeight="1">
      <c r="A552" s="806"/>
      <c r="B552" s="905"/>
      <c r="C552" s="906"/>
      <c r="D552" s="847"/>
      <c r="E552" s="847"/>
      <c r="F552" s="849"/>
      <c r="G552" s="814"/>
      <c r="H552" s="1013"/>
    </row>
    <row r="553" spans="1:8" s="983" customFormat="1" ht="16">
      <c r="A553" s="1207" t="s">
        <v>1687</v>
      </c>
      <c r="B553" s="905"/>
      <c r="C553" s="927" t="s">
        <v>1688</v>
      </c>
      <c r="D553" s="847"/>
      <c r="E553" s="847"/>
      <c r="F553" s="849"/>
      <c r="G553" s="814"/>
      <c r="H553" s="1013"/>
    </row>
    <row r="554" spans="1:8" s="983" customFormat="1" ht="15" customHeight="1">
      <c r="A554" s="1206"/>
      <c r="B554" s="905"/>
      <c r="C554" s="886" t="s">
        <v>1474</v>
      </c>
      <c r="D554" s="847" t="s">
        <v>281</v>
      </c>
      <c r="E554" s="848">
        <v>2</v>
      </c>
      <c r="F554" s="849"/>
      <c r="G554" s="814">
        <f>F554*E554</f>
        <v>0</v>
      </c>
      <c r="H554" s="1013"/>
    </row>
    <row r="555" spans="1:8" s="983" customFormat="1" ht="15" customHeight="1">
      <c r="A555" s="806"/>
      <c r="B555" s="905"/>
      <c r="C555" s="906"/>
      <c r="D555" s="847"/>
      <c r="E555" s="847"/>
      <c r="F555" s="849"/>
      <c r="G555" s="814"/>
      <c r="H555" s="1013"/>
    </row>
    <row r="556" spans="1:8" s="983" customFormat="1" ht="16">
      <c r="A556" s="1207" t="s">
        <v>1689</v>
      </c>
      <c r="B556" s="905"/>
      <c r="C556" s="927" t="s">
        <v>1690</v>
      </c>
      <c r="D556" s="847"/>
      <c r="E556" s="847"/>
      <c r="F556" s="849"/>
      <c r="G556" s="814"/>
      <c r="H556" s="1013"/>
    </row>
    <row r="557" spans="1:8" s="983" customFormat="1" ht="15" customHeight="1">
      <c r="A557" s="1206"/>
      <c r="B557" s="905"/>
      <c r="C557" s="886" t="s">
        <v>1474</v>
      </c>
      <c r="D557" s="847" t="s">
        <v>281</v>
      </c>
      <c r="E557" s="848">
        <v>1</v>
      </c>
      <c r="F557" s="849"/>
      <c r="G557" s="814">
        <f>F557*E557</f>
        <v>0</v>
      </c>
      <c r="H557" s="1013"/>
    </row>
    <row r="558" spans="1:8" s="983" customFormat="1" ht="15" customHeight="1">
      <c r="A558" s="806"/>
      <c r="B558" s="905"/>
      <c r="C558" s="906"/>
      <c r="D558" s="847"/>
      <c r="E558" s="847"/>
      <c r="F558" s="849"/>
      <c r="G558" s="814"/>
      <c r="H558" s="1013"/>
    </row>
    <row r="559" spans="1:8" s="983" customFormat="1" ht="16">
      <c r="A559" s="1207" t="s">
        <v>1691</v>
      </c>
      <c r="B559" s="905"/>
      <c r="C559" s="927" t="s">
        <v>1692</v>
      </c>
      <c r="D559" s="847"/>
      <c r="E559" s="847"/>
      <c r="F559" s="849"/>
      <c r="G559" s="814"/>
      <c r="H559" s="1013"/>
    </row>
    <row r="560" spans="1:8" s="983" customFormat="1" ht="15" customHeight="1">
      <c r="A560" s="1206"/>
      <c r="B560" s="905"/>
      <c r="C560" s="886" t="s">
        <v>1474</v>
      </c>
      <c r="D560" s="847" t="s">
        <v>281</v>
      </c>
      <c r="E560" s="848">
        <v>3</v>
      </c>
      <c r="F560" s="849"/>
      <c r="G560" s="814">
        <f>F560*E560</f>
        <v>0</v>
      </c>
      <c r="H560" s="1013"/>
    </row>
    <row r="561" spans="1:8" s="983" customFormat="1" ht="15" customHeight="1">
      <c r="A561" s="806"/>
      <c r="B561" s="905"/>
      <c r="C561" s="906"/>
      <c r="D561" s="847"/>
      <c r="E561" s="847"/>
      <c r="F561" s="849"/>
      <c r="G561" s="814"/>
      <c r="H561" s="1013"/>
    </row>
    <row r="562" spans="1:8" s="983" customFormat="1" ht="16">
      <c r="A562" s="1207" t="s">
        <v>1693</v>
      </c>
      <c r="B562" s="905"/>
      <c r="C562" s="927" t="s">
        <v>1694</v>
      </c>
      <c r="D562" s="847"/>
      <c r="E562" s="847"/>
      <c r="F562" s="849"/>
      <c r="G562" s="814"/>
      <c r="H562" s="1013"/>
    </row>
    <row r="563" spans="1:8" s="983" customFormat="1" ht="15" customHeight="1">
      <c r="A563" s="1206"/>
      <c r="B563" s="905"/>
      <c r="C563" s="886" t="s">
        <v>1474</v>
      </c>
      <c r="D563" s="847" t="s">
        <v>281</v>
      </c>
      <c r="E563" s="848">
        <v>12</v>
      </c>
      <c r="F563" s="849"/>
      <c r="G563" s="814">
        <f>F563*E563</f>
        <v>0</v>
      </c>
      <c r="H563" s="1013"/>
    </row>
    <row r="564" spans="1:8" s="983" customFormat="1" ht="15" customHeight="1">
      <c r="A564" s="806"/>
      <c r="B564" s="905"/>
      <c r="C564" s="906"/>
      <c r="D564" s="847"/>
      <c r="E564" s="847"/>
      <c r="F564" s="849"/>
      <c r="G564" s="814"/>
      <c r="H564" s="1013"/>
    </row>
    <row r="565" spans="1:8" s="983" customFormat="1" ht="16">
      <c r="A565" s="1207" t="s">
        <v>1695</v>
      </c>
      <c r="B565" s="905"/>
      <c r="C565" s="927" t="s">
        <v>1696</v>
      </c>
      <c r="D565" s="847"/>
      <c r="E565" s="847"/>
      <c r="F565" s="849"/>
      <c r="G565" s="814"/>
      <c r="H565" s="1013"/>
    </row>
    <row r="566" spans="1:8" s="983" customFormat="1" ht="15" customHeight="1">
      <c r="A566" s="1206"/>
      <c r="B566" s="905"/>
      <c r="C566" s="886" t="s">
        <v>1474</v>
      </c>
      <c r="D566" s="847" t="s">
        <v>281</v>
      </c>
      <c r="E566" s="848">
        <v>1</v>
      </c>
      <c r="F566" s="849"/>
      <c r="G566" s="814">
        <f>F566*E566</f>
        <v>0</v>
      </c>
      <c r="H566" s="1013"/>
    </row>
    <row r="567" spans="1:8" s="983" customFormat="1" ht="15" customHeight="1">
      <c r="A567" s="806"/>
      <c r="B567" s="905"/>
      <c r="C567" s="906"/>
      <c r="D567" s="847"/>
      <c r="E567" s="847"/>
      <c r="F567" s="849"/>
      <c r="G567" s="814"/>
      <c r="H567" s="1013"/>
    </row>
    <row r="568" spans="1:8" s="983" customFormat="1" ht="16">
      <c r="A568" s="1207" t="s">
        <v>1697</v>
      </c>
      <c r="B568" s="905"/>
      <c r="C568" s="927" t="s">
        <v>1698</v>
      </c>
      <c r="D568" s="847"/>
      <c r="E568" s="847"/>
      <c r="F568" s="849"/>
      <c r="G568" s="814"/>
      <c r="H568" s="1013"/>
    </row>
    <row r="569" spans="1:8" s="983" customFormat="1" ht="15" customHeight="1">
      <c r="A569" s="1206"/>
      <c r="B569" s="905"/>
      <c r="C569" s="886" t="s">
        <v>1474</v>
      </c>
      <c r="D569" s="847" t="s">
        <v>281</v>
      </c>
      <c r="E569" s="848">
        <v>2</v>
      </c>
      <c r="F569" s="849"/>
      <c r="G569" s="814">
        <f>F569*E569</f>
        <v>0</v>
      </c>
      <c r="H569" s="1013"/>
    </row>
    <row r="570" spans="1:8" s="983" customFormat="1" ht="15" customHeight="1">
      <c r="A570" s="806"/>
      <c r="B570" s="905"/>
      <c r="C570" s="906"/>
      <c r="D570" s="847"/>
      <c r="E570" s="847"/>
      <c r="F570" s="849"/>
      <c r="G570" s="814"/>
      <c r="H570" s="1013"/>
    </row>
    <row r="571" spans="1:8" s="983" customFormat="1" ht="16">
      <c r="A571" s="1207" t="s">
        <v>1699</v>
      </c>
      <c r="B571" s="905"/>
      <c r="C571" s="927" t="s">
        <v>1700</v>
      </c>
      <c r="D571" s="847"/>
      <c r="E571" s="847"/>
      <c r="F571" s="849"/>
      <c r="G571" s="814"/>
      <c r="H571" s="1013"/>
    </row>
    <row r="572" spans="1:8" s="983" customFormat="1" ht="15" customHeight="1">
      <c r="A572" s="1206"/>
      <c r="B572" s="905"/>
      <c r="C572" s="886" t="s">
        <v>1474</v>
      </c>
      <c r="D572" s="847" t="s">
        <v>281</v>
      </c>
      <c r="E572" s="848">
        <v>2</v>
      </c>
      <c r="F572" s="849"/>
      <c r="G572" s="814">
        <f>F572*E572</f>
        <v>0</v>
      </c>
      <c r="H572" s="1013"/>
    </row>
    <row r="573" spans="1:8" s="983" customFormat="1" ht="15" customHeight="1">
      <c r="A573" s="806"/>
      <c r="B573" s="905"/>
      <c r="C573" s="906"/>
      <c r="D573" s="847"/>
      <c r="E573" s="847"/>
      <c r="F573" s="849"/>
      <c r="G573" s="814"/>
      <c r="H573" s="1013"/>
    </row>
    <row r="574" spans="1:8" s="983" customFormat="1" ht="32">
      <c r="A574" s="1207" t="s">
        <v>1701</v>
      </c>
      <c r="B574" s="905"/>
      <c r="C574" s="927" t="s">
        <v>1702</v>
      </c>
      <c r="D574" s="847"/>
      <c r="E574" s="847"/>
      <c r="F574" s="849"/>
      <c r="G574" s="814"/>
      <c r="H574" s="1013"/>
    </row>
    <row r="575" spans="1:8" s="983" customFormat="1" ht="15" customHeight="1">
      <c r="A575" s="1206"/>
      <c r="B575" s="905"/>
      <c r="C575" s="886" t="s">
        <v>1474</v>
      </c>
      <c r="D575" s="847" t="s">
        <v>281</v>
      </c>
      <c r="E575" s="848">
        <v>1</v>
      </c>
      <c r="F575" s="849"/>
      <c r="G575" s="814">
        <f>F575*E575</f>
        <v>0</v>
      </c>
      <c r="H575" s="1013"/>
    </row>
    <row r="576" spans="1:8" s="983" customFormat="1" ht="15" customHeight="1">
      <c r="A576" s="806"/>
      <c r="B576" s="905"/>
      <c r="C576" s="906"/>
      <c r="D576" s="847"/>
      <c r="E576" s="847"/>
      <c r="F576" s="849"/>
      <c r="G576" s="814"/>
      <c r="H576" s="1013"/>
    </row>
    <row r="577" spans="1:8" s="983" customFormat="1" ht="16">
      <c r="A577" s="1207" t="s">
        <v>1703</v>
      </c>
      <c r="B577" s="905"/>
      <c r="C577" s="927" t="s">
        <v>1704</v>
      </c>
      <c r="D577" s="847"/>
      <c r="E577" s="847"/>
      <c r="F577" s="849"/>
      <c r="G577" s="814"/>
      <c r="H577" s="1013"/>
    </row>
    <row r="578" spans="1:8" s="983" customFormat="1" ht="15" customHeight="1">
      <c r="A578" s="1206"/>
      <c r="B578" s="905"/>
      <c r="C578" s="886" t="s">
        <v>1474</v>
      </c>
      <c r="D578" s="847" t="s">
        <v>281</v>
      </c>
      <c r="E578" s="848">
        <v>80</v>
      </c>
      <c r="F578" s="849"/>
      <c r="G578" s="814">
        <f>F578*E578</f>
        <v>0</v>
      </c>
      <c r="H578" s="1013"/>
    </row>
    <row r="579" spans="1:8" s="983" customFormat="1" ht="15" customHeight="1">
      <c r="A579" s="806"/>
      <c r="B579" s="905"/>
      <c r="C579" s="906"/>
      <c r="D579" s="847"/>
      <c r="E579" s="847"/>
      <c r="F579" s="849"/>
      <c r="G579" s="814"/>
      <c r="H579" s="1013"/>
    </row>
    <row r="580" spans="1:8" s="983" customFormat="1" ht="16">
      <c r="A580" s="1207" t="s">
        <v>1705</v>
      </c>
      <c r="B580" s="905"/>
      <c r="C580" s="927" t="s">
        <v>1706</v>
      </c>
      <c r="D580" s="847"/>
      <c r="E580" s="847"/>
      <c r="F580" s="849"/>
      <c r="G580" s="814"/>
      <c r="H580" s="1013"/>
    </row>
    <row r="581" spans="1:8" s="983" customFormat="1" ht="15" customHeight="1">
      <c r="A581" s="1206"/>
      <c r="B581" s="905"/>
      <c r="C581" s="886" t="s">
        <v>1469</v>
      </c>
      <c r="D581" s="847" t="s">
        <v>42</v>
      </c>
      <c r="E581" s="848">
        <v>200</v>
      </c>
      <c r="F581" s="849"/>
      <c r="G581" s="814">
        <f>F581*E581</f>
        <v>0</v>
      </c>
      <c r="H581" s="1013"/>
    </row>
    <row r="582" spans="1:8" s="983" customFormat="1" ht="15" customHeight="1">
      <c r="A582" s="806"/>
      <c r="B582" s="905"/>
      <c r="C582" s="906"/>
      <c r="D582" s="847"/>
      <c r="E582" s="847"/>
      <c r="F582" s="849"/>
      <c r="G582" s="814"/>
      <c r="H582" s="1013"/>
    </row>
    <row r="583" spans="1:8" s="983" customFormat="1" ht="16">
      <c r="A583" s="1207" t="s">
        <v>1707</v>
      </c>
      <c r="B583" s="905"/>
      <c r="C583" s="927" t="s">
        <v>1708</v>
      </c>
      <c r="D583" s="847"/>
      <c r="E583" s="847"/>
      <c r="F583" s="849"/>
      <c r="G583" s="814"/>
      <c r="H583" s="1013"/>
    </row>
    <row r="584" spans="1:8" s="983" customFormat="1" ht="15" customHeight="1">
      <c r="A584" s="1206"/>
      <c r="B584" s="905"/>
      <c r="C584" s="886" t="s">
        <v>1474</v>
      </c>
      <c r="D584" s="847" t="s">
        <v>281</v>
      </c>
      <c r="E584" s="848">
        <v>2</v>
      </c>
      <c r="F584" s="849"/>
      <c r="G584" s="814">
        <f>F584*E584</f>
        <v>0</v>
      </c>
      <c r="H584" s="1013"/>
    </row>
    <row r="585" spans="1:8" s="983" customFormat="1" ht="15" customHeight="1">
      <c r="A585" s="806"/>
      <c r="B585" s="905"/>
      <c r="C585" s="906"/>
      <c r="D585" s="847"/>
      <c r="E585" s="847"/>
      <c r="F585" s="849"/>
      <c r="G585" s="814"/>
      <c r="H585" s="1013"/>
    </row>
    <row r="586" spans="1:8" s="983" customFormat="1" ht="32">
      <c r="A586" s="1207" t="s">
        <v>1709</v>
      </c>
      <c r="B586" s="905"/>
      <c r="C586" s="927" t="s">
        <v>1710</v>
      </c>
      <c r="D586" s="847"/>
      <c r="E586" s="847"/>
      <c r="F586" s="849"/>
      <c r="G586" s="814"/>
      <c r="H586" s="1013"/>
    </row>
    <row r="587" spans="1:8" s="983" customFormat="1" ht="15" customHeight="1">
      <c r="A587" s="1206"/>
      <c r="B587" s="905"/>
      <c r="C587" s="886" t="s">
        <v>1474</v>
      </c>
      <c r="D587" s="847" t="s">
        <v>281</v>
      </c>
      <c r="E587" s="848">
        <v>1</v>
      </c>
      <c r="F587" s="849"/>
      <c r="G587" s="814">
        <f>F587*E587</f>
        <v>0</v>
      </c>
      <c r="H587" s="1013"/>
    </row>
    <row r="588" spans="1:8" s="983" customFormat="1" ht="15" customHeight="1">
      <c r="A588" s="806"/>
      <c r="B588" s="905"/>
      <c r="C588" s="906"/>
      <c r="D588" s="847"/>
      <c r="E588" s="847"/>
      <c r="F588" s="849"/>
      <c r="G588" s="814"/>
      <c r="H588" s="1013"/>
    </row>
    <row r="589" spans="1:8" s="983" customFormat="1" ht="48">
      <c r="A589" s="1207" t="s">
        <v>1711</v>
      </c>
      <c r="B589" s="905"/>
      <c r="C589" s="927" t="s">
        <v>1712</v>
      </c>
      <c r="D589" s="847"/>
      <c r="E589" s="847"/>
      <c r="F589" s="849"/>
      <c r="G589" s="814"/>
      <c r="H589" s="1013"/>
    </row>
    <row r="590" spans="1:8" s="983" customFormat="1" ht="15" customHeight="1">
      <c r="A590" s="1206"/>
      <c r="B590" s="905"/>
      <c r="C590" s="886" t="s">
        <v>1474</v>
      </c>
      <c r="D590" s="847" t="s">
        <v>281</v>
      </c>
      <c r="E590" s="848">
        <v>1</v>
      </c>
      <c r="F590" s="849"/>
      <c r="G590" s="814">
        <f>F590*E590</f>
        <v>0</v>
      </c>
      <c r="H590" s="1013"/>
    </row>
    <row r="591" spans="1:8" s="983" customFormat="1" ht="15" customHeight="1" thickBot="1">
      <c r="A591" s="806"/>
      <c r="B591" s="905"/>
      <c r="C591" s="906"/>
      <c r="D591" s="847"/>
      <c r="E591" s="847"/>
      <c r="F591" s="849"/>
      <c r="G591" s="850"/>
      <c r="H591" s="1013"/>
    </row>
    <row r="592" spans="1:8" s="983" customFormat="1" ht="16" thickBot="1">
      <c r="A592" s="828" t="s">
        <v>313</v>
      </c>
      <c r="B592" s="878"/>
      <c r="C592" s="879" t="s">
        <v>1713</v>
      </c>
      <c r="D592" s="880"/>
      <c r="E592" s="880"/>
      <c r="F592" s="880"/>
      <c r="G592" s="881">
        <f>SUM(G500:G590)</f>
        <v>0</v>
      </c>
      <c r="H592" s="832"/>
    </row>
    <row r="593" spans="1:149" s="983" customFormat="1" ht="15" customHeight="1" thickBot="1">
      <c r="A593" s="806"/>
      <c r="B593" s="905"/>
      <c r="C593" s="906"/>
      <c r="D593" s="847"/>
      <c r="E593" s="847"/>
      <c r="F593" s="849"/>
      <c r="G593" s="850"/>
      <c r="H593" s="1013"/>
    </row>
    <row r="594" spans="1:149" s="983" customFormat="1" ht="15" customHeight="1" thickBot="1">
      <c r="A594" s="828" t="s">
        <v>324</v>
      </c>
      <c r="B594" s="829"/>
      <c r="C594" s="830" t="s">
        <v>1714</v>
      </c>
      <c r="D594" s="830"/>
      <c r="E594" s="830"/>
      <c r="F594" s="830"/>
      <c r="G594" s="831"/>
      <c r="H594" s="925"/>
    </row>
    <row r="595" spans="1:149" s="1040" customFormat="1" ht="15" customHeight="1">
      <c r="A595" s="997"/>
      <c r="B595" s="998"/>
      <c r="C595" s="1037"/>
      <c r="D595" s="1000"/>
      <c r="E595" s="1000"/>
      <c r="F595" s="928"/>
      <c r="G595" s="929"/>
      <c r="H595" s="1038"/>
      <c r="I595" s="1039"/>
      <c r="J595" s="1039"/>
      <c r="K595" s="1039"/>
      <c r="L595" s="1039"/>
      <c r="M595" s="1039"/>
      <c r="N595" s="1039"/>
      <c r="O595" s="1039"/>
      <c r="P595" s="1039"/>
      <c r="Q595" s="1039"/>
      <c r="R595" s="1039"/>
      <c r="S595" s="1039"/>
      <c r="T595" s="1039"/>
      <c r="U595" s="1039"/>
      <c r="V595" s="1039"/>
      <c r="W595" s="1039"/>
      <c r="X595" s="1039"/>
      <c r="Y595" s="1039"/>
      <c r="Z595" s="1039"/>
      <c r="AA595" s="1039"/>
      <c r="AB595" s="1039"/>
      <c r="AC595" s="1039"/>
      <c r="AD595" s="1039"/>
      <c r="AE595" s="1039"/>
      <c r="AF595" s="1039"/>
      <c r="AG595" s="1039"/>
      <c r="AH595" s="1039"/>
      <c r="AI595" s="1039"/>
      <c r="AJ595" s="1039"/>
      <c r="AK595" s="1039"/>
      <c r="AL595" s="1039"/>
      <c r="AM595" s="1039"/>
      <c r="AN595" s="1039"/>
      <c r="AO595" s="1039"/>
      <c r="AP595" s="1039"/>
      <c r="AQ595" s="1039"/>
      <c r="AR595" s="1039"/>
      <c r="AS595" s="1039"/>
      <c r="AT595" s="1039"/>
      <c r="AU595" s="1039"/>
      <c r="AV595" s="1039"/>
      <c r="AW595" s="1039"/>
      <c r="AX595" s="1039"/>
      <c r="AY595" s="1039"/>
      <c r="AZ595" s="1039"/>
      <c r="BA595" s="1039"/>
      <c r="BB595" s="1039"/>
      <c r="BC595" s="1039"/>
      <c r="BD595" s="1039"/>
      <c r="BE595" s="1039"/>
      <c r="BF595" s="1039"/>
      <c r="BG595" s="1039"/>
      <c r="BH595" s="1039"/>
      <c r="BI595" s="1039"/>
      <c r="BJ595" s="1039"/>
      <c r="BK595" s="1039"/>
      <c r="BL595" s="1039"/>
      <c r="BM595" s="1039"/>
      <c r="BN595" s="1039"/>
      <c r="BO595" s="1039"/>
      <c r="BP595" s="1039"/>
      <c r="BQ595" s="1039"/>
      <c r="BR595" s="1039"/>
      <c r="BS595" s="1039"/>
      <c r="BT595" s="1039"/>
      <c r="BU595" s="1039"/>
      <c r="BV595" s="1039"/>
      <c r="BW595" s="1039"/>
      <c r="BX595" s="1039"/>
      <c r="BY595" s="1039"/>
      <c r="BZ595" s="1039"/>
      <c r="CA595" s="1039"/>
      <c r="CB595" s="1039"/>
      <c r="CC595" s="1039"/>
      <c r="CD595" s="1039"/>
      <c r="CE595" s="1039"/>
      <c r="CF595" s="1039"/>
      <c r="CG595" s="1039"/>
      <c r="CH595" s="1039"/>
      <c r="CI595" s="1039"/>
      <c r="CJ595" s="1039"/>
      <c r="CK595" s="1039"/>
      <c r="CL595" s="1039"/>
      <c r="CM595" s="1039"/>
      <c r="CN595" s="1039"/>
      <c r="CO595" s="1039"/>
      <c r="CP595" s="1039"/>
      <c r="CQ595" s="1039"/>
      <c r="CR595" s="1039"/>
      <c r="CS595" s="1039"/>
      <c r="CT595" s="1039"/>
      <c r="CU595" s="1039"/>
      <c r="CV595" s="1039"/>
      <c r="CW595" s="1039"/>
      <c r="CX595" s="1039"/>
      <c r="CY595" s="1039"/>
      <c r="CZ595" s="1039"/>
      <c r="DA595" s="1039"/>
      <c r="DB595" s="1039"/>
      <c r="DC595" s="1039"/>
      <c r="DD595" s="1039"/>
      <c r="DE595" s="1039"/>
      <c r="DF595" s="1039"/>
      <c r="DG595" s="1039"/>
      <c r="DH595" s="1039"/>
      <c r="DI595" s="1039"/>
      <c r="DJ595" s="1039"/>
      <c r="DK595" s="1039"/>
      <c r="DL595" s="1039"/>
      <c r="DM595" s="1039"/>
      <c r="DN595" s="1039"/>
      <c r="DO595" s="1039"/>
      <c r="DP595" s="1039"/>
      <c r="DQ595" s="1039"/>
      <c r="DR595" s="1039"/>
      <c r="DS595" s="1039"/>
      <c r="DT595" s="1039"/>
      <c r="DU595" s="1039"/>
      <c r="DV595" s="1039"/>
      <c r="DW595" s="1039"/>
      <c r="DX595" s="1039"/>
      <c r="DY595" s="1039"/>
      <c r="DZ595" s="1039"/>
      <c r="EA595" s="1039"/>
      <c r="EB595" s="1039"/>
      <c r="EC595" s="1039"/>
      <c r="ED595" s="1039"/>
      <c r="EE595" s="1039"/>
      <c r="EF595" s="1039"/>
      <c r="EG595" s="1039"/>
      <c r="EH595" s="1039"/>
      <c r="EI595" s="1039"/>
      <c r="EJ595" s="1039"/>
      <c r="EK595" s="1039"/>
      <c r="EL595" s="1039"/>
      <c r="EM595" s="1039"/>
      <c r="EN595" s="1039"/>
      <c r="EO595" s="1039"/>
      <c r="EP595" s="1039"/>
      <c r="EQ595" s="1039"/>
      <c r="ER595" s="1039"/>
      <c r="ES595" s="1039"/>
    </row>
    <row r="596" spans="1:149" s="1040" customFormat="1" ht="108" customHeight="1">
      <c r="A596" s="1005"/>
      <c r="B596" s="1202" t="s">
        <v>1715</v>
      </c>
      <c r="C596" s="1203"/>
      <c r="D596" s="1203"/>
      <c r="E596" s="1203"/>
      <c r="F596" s="1203"/>
      <c r="G596" s="1204"/>
      <c r="H596" s="1041"/>
      <c r="I596" s="1039"/>
      <c r="J596" s="1039"/>
      <c r="K596" s="1039"/>
      <c r="L596" s="1039"/>
      <c r="M596" s="1039"/>
      <c r="N596" s="1039"/>
      <c r="O596" s="1039"/>
      <c r="P596" s="1039"/>
      <c r="Q596" s="1039"/>
      <c r="R596" s="1039"/>
      <c r="S596" s="1039"/>
      <c r="T596" s="1039"/>
      <c r="U596" s="1039"/>
      <c r="V596" s="1039"/>
      <c r="W596" s="1039"/>
      <c r="X596" s="1039"/>
      <c r="Y596" s="1039"/>
      <c r="Z596" s="1039"/>
      <c r="AA596" s="1039"/>
      <c r="AB596" s="1039"/>
      <c r="AC596" s="1039"/>
      <c r="AD596" s="1039"/>
      <c r="AE596" s="1039"/>
      <c r="AF596" s="1039"/>
      <c r="AG596" s="1039"/>
      <c r="AH596" s="1039"/>
      <c r="AI596" s="1039"/>
      <c r="AJ596" s="1039"/>
      <c r="AK596" s="1039"/>
      <c r="AL596" s="1039"/>
      <c r="AM596" s="1039"/>
      <c r="AN596" s="1039"/>
      <c r="AO596" s="1039"/>
      <c r="AP596" s="1039"/>
      <c r="AQ596" s="1039"/>
      <c r="AR596" s="1039"/>
      <c r="AS596" s="1039"/>
      <c r="AT596" s="1039"/>
      <c r="AU596" s="1039"/>
      <c r="AV596" s="1039"/>
      <c r="AW596" s="1039"/>
      <c r="AX596" s="1039"/>
      <c r="AY596" s="1039"/>
      <c r="AZ596" s="1039"/>
      <c r="BA596" s="1039"/>
      <c r="BB596" s="1039"/>
      <c r="BC596" s="1039"/>
      <c r="BD596" s="1039"/>
      <c r="BE596" s="1039"/>
      <c r="BF596" s="1039"/>
      <c r="BG596" s="1039"/>
      <c r="BH596" s="1039"/>
      <c r="BI596" s="1039"/>
      <c r="BJ596" s="1039"/>
      <c r="BK596" s="1039"/>
      <c r="BL596" s="1039"/>
      <c r="BM596" s="1039"/>
      <c r="BN596" s="1039"/>
      <c r="BO596" s="1039"/>
      <c r="BP596" s="1039"/>
      <c r="BQ596" s="1039"/>
      <c r="BR596" s="1039"/>
      <c r="BS596" s="1039"/>
      <c r="BT596" s="1039"/>
      <c r="BU596" s="1039"/>
      <c r="BV596" s="1039"/>
      <c r="BW596" s="1039"/>
      <c r="BX596" s="1039"/>
      <c r="BY596" s="1039"/>
      <c r="BZ596" s="1039"/>
      <c r="CA596" s="1039"/>
      <c r="CB596" s="1039"/>
      <c r="CC596" s="1039"/>
      <c r="CD596" s="1039"/>
      <c r="CE596" s="1039"/>
      <c r="CF596" s="1039"/>
      <c r="CG596" s="1039"/>
      <c r="CH596" s="1039"/>
      <c r="CI596" s="1039"/>
      <c r="CJ596" s="1039"/>
      <c r="CK596" s="1039"/>
      <c r="CL596" s="1039"/>
      <c r="CM596" s="1039"/>
      <c r="CN596" s="1039"/>
      <c r="CO596" s="1039"/>
      <c r="CP596" s="1039"/>
      <c r="CQ596" s="1039"/>
      <c r="CR596" s="1039"/>
      <c r="CS596" s="1039"/>
      <c r="CT596" s="1039"/>
      <c r="CU596" s="1039"/>
      <c r="CV596" s="1039"/>
      <c r="CW596" s="1039"/>
      <c r="CX596" s="1039"/>
      <c r="CY596" s="1039"/>
      <c r="CZ596" s="1039"/>
      <c r="DA596" s="1039"/>
      <c r="DB596" s="1039"/>
      <c r="DC596" s="1039"/>
      <c r="DD596" s="1039"/>
      <c r="DE596" s="1039"/>
      <c r="DF596" s="1039"/>
      <c r="DG596" s="1039"/>
      <c r="DH596" s="1039"/>
      <c r="DI596" s="1039"/>
      <c r="DJ596" s="1039"/>
      <c r="DK596" s="1039"/>
      <c r="DL596" s="1039"/>
      <c r="DM596" s="1039"/>
      <c r="DN596" s="1039"/>
      <c r="DO596" s="1039"/>
      <c r="DP596" s="1039"/>
      <c r="DQ596" s="1039"/>
      <c r="DR596" s="1039"/>
      <c r="DS596" s="1039"/>
      <c r="DT596" s="1039"/>
      <c r="DU596" s="1039"/>
      <c r="DV596" s="1039"/>
      <c r="DW596" s="1039"/>
      <c r="DX596" s="1039"/>
      <c r="DY596" s="1039"/>
      <c r="DZ596" s="1039"/>
      <c r="EA596" s="1039"/>
      <c r="EB596" s="1039"/>
      <c r="EC596" s="1039"/>
      <c r="ED596" s="1039"/>
      <c r="EE596" s="1039"/>
      <c r="EF596" s="1039"/>
      <c r="EG596" s="1039"/>
      <c r="EH596" s="1039"/>
      <c r="EI596" s="1039"/>
      <c r="EJ596" s="1039"/>
      <c r="EK596" s="1039"/>
      <c r="EL596" s="1039"/>
      <c r="EM596" s="1039"/>
      <c r="EN596" s="1039"/>
      <c r="EO596" s="1039"/>
      <c r="EP596" s="1039"/>
      <c r="EQ596" s="1039"/>
      <c r="ER596" s="1039"/>
      <c r="ES596" s="1039"/>
    </row>
    <row r="597" spans="1:149" s="1040" customFormat="1" ht="15" customHeight="1">
      <c r="A597" s="1006"/>
      <c r="B597" s="1007"/>
      <c r="C597" s="1042"/>
      <c r="D597" s="1009"/>
      <c r="E597" s="1009"/>
      <c r="F597" s="930"/>
      <c r="G597" s="931"/>
      <c r="H597" s="1043"/>
      <c r="I597" s="1039"/>
      <c r="J597" s="1039"/>
      <c r="K597" s="1039"/>
      <c r="L597" s="1039"/>
      <c r="M597" s="1039"/>
      <c r="N597" s="1039"/>
      <c r="O597" s="1039"/>
      <c r="P597" s="1039"/>
      <c r="Q597" s="1039"/>
      <c r="R597" s="1039"/>
      <c r="S597" s="1039"/>
      <c r="T597" s="1039"/>
      <c r="U597" s="1039"/>
      <c r="V597" s="1039"/>
      <c r="W597" s="1039"/>
      <c r="X597" s="1039"/>
      <c r="Y597" s="1039"/>
      <c r="Z597" s="1039"/>
      <c r="AA597" s="1039"/>
      <c r="AB597" s="1039"/>
      <c r="AC597" s="1039"/>
      <c r="AD597" s="1039"/>
      <c r="AE597" s="1039"/>
      <c r="AF597" s="1039"/>
      <c r="AG597" s="1039"/>
      <c r="AH597" s="1039"/>
      <c r="AI597" s="1039"/>
      <c r="AJ597" s="1039"/>
      <c r="AK597" s="1039"/>
      <c r="AL597" s="1039"/>
      <c r="AM597" s="1039"/>
      <c r="AN597" s="1039"/>
      <c r="AO597" s="1039"/>
      <c r="AP597" s="1039"/>
      <c r="AQ597" s="1039"/>
      <c r="AR597" s="1039"/>
      <c r="AS597" s="1039"/>
      <c r="AT597" s="1039"/>
      <c r="AU597" s="1039"/>
      <c r="AV597" s="1039"/>
      <c r="AW597" s="1039"/>
      <c r="AX597" s="1039"/>
      <c r="AY597" s="1039"/>
      <c r="AZ597" s="1039"/>
      <c r="BA597" s="1039"/>
      <c r="BB597" s="1039"/>
      <c r="BC597" s="1039"/>
      <c r="BD597" s="1039"/>
      <c r="BE597" s="1039"/>
      <c r="BF597" s="1039"/>
      <c r="BG597" s="1039"/>
      <c r="BH597" s="1039"/>
      <c r="BI597" s="1039"/>
      <c r="BJ597" s="1039"/>
      <c r="BK597" s="1039"/>
      <c r="BL597" s="1039"/>
      <c r="BM597" s="1039"/>
      <c r="BN597" s="1039"/>
      <c r="BO597" s="1039"/>
      <c r="BP597" s="1039"/>
      <c r="BQ597" s="1039"/>
      <c r="BR597" s="1039"/>
      <c r="BS597" s="1039"/>
      <c r="BT597" s="1039"/>
      <c r="BU597" s="1039"/>
      <c r="BV597" s="1039"/>
      <c r="BW597" s="1039"/>
      <c r="BX597" s="1039"/>
      <c r="BY597" s="1039"/>
      <c r="BZ597" s="1039"/>
      <c r="CA597" s="1039"/>
      <c r="CB597" s="1039"/>
      <c r="CC597" s="1039"/>
      <c r="CD597" s="1039"/>
      <c r="CE597" s="1039"/>
      <c r="CF597" s="1039"/>
      <c r="CG597" s="1039"/>
      <c r="CH597" s="1039"/>
      <c r="CI597" s="1039"/>
      <c r="CJ597" s="1039"/>
      <c r="CK597" s="1039"/>
      <c r="CL597" s="1039"/>
      <c r="CM597" s="1039"/>
      <c r="CN597" s="1039"/>
      <c r="CO597" s="1039"/>
      <c r="CP597" s="1039"/>
      <c r="CQ597" s="1039"/>
      <c r="CR597" s="1039"/>
      <c r="CS597" s="1039"/>
      <c r="CT597" s="1039"/>
      <c r="CU597" s="1039"/>
      <c r="CV597" s="1039"/>
      <c r="CW597" s="1039"/>
      <c r="CX597" s="1039"/>
      <c r="CY597" s="1039"/>
      <c r="CZ597" s="1039"/>
      <c r="DA597" s="1039"/>
      <c r="DB597" s="1039"/>
      <c r="DC597" s="1039"/>
      <c r="DD597" s="1039"/>
      <c r="DE597" s="1039"/>
      <c r="DF597" s="1039"/>
      <c r="DG597" s="1039"/>
      <c r="DH597" s="1039"/>
      <c r="DI597" s="1039"/>
      <c r="DJ597" s="1039"/>
      <c r="DK597" s="1039"/>
      <c r="DL597" s="1039"/>
      <c r="DM597" s="1039"/>
      <c r="DN597" s="1039"/>
      <c r="DO597" s="1039"/>
      <c r="DP597" s="1039"/>
      <c r="DQ597" s="1039"/>
      <c r="DR597" s="1039"/>
      <c r="DS597" s="1039"/>
      <c r="DT597" s="1039"/>
      <c r="DU597" s="1039"/>
      <c r="DV597" s="1039"/>
      <c r="DW597" s="1039"/>
      <c r="DX597" s="1039"/>
      <c r="DY597" s="1039"/>
      <c r="DZ597" s="1039"/>
      <c r="EA597" s="1039"/>
      <c r="EB597" s="1039"/>
      <c r="EC597" s="1039"/>
      <c r="ED597" s="1039"/>
      <c r="EE597" s="1039"/>
      <c r="EF597" s="1039"/>
      <c r="EG597" s="1039"/>
      <c r="EH597" s="1039"/>
      <c r="EI597" s="1039"/>
      <c r="EJ597" s="1039"/>
      <c r="EK597" s="1039"/>
      <c r="EL597" s="1039"/>
      <c r="EM597" s="1039"/>
      <c r="EN597" s="1039"/>
      <c r="EO597" s="1039"/>
      <c r="EP597" s="1039"/>
      <c r="EQ597" s="1039"/>
      <c r="ER597" s="1039"/>
      <c r="ES597" s="1039"/>
    </row>
    <row r="598" spans="1:149" s="1040" customFormat="1" ht="80">
      <c r="A598" s="806" t="s">
        <v>326</v>
      </c>
      <c r="B598" s="840"/>
      <c r="C598" s="886" t="s">
        <v>1716</v>
      </c>
      <c r="D598" s="847"/>
      <c r="E598" s="848"/>
      <c r="F598" s="849"/>
      <c r="G598" s="850"/>
      <c r="H598" s="1043"/>
      <c r="I598" s="1039"/>
      <c r="J598" s="1039"/>
      <c r="K598" s="1039"/>
      <c r="L598" s="1039"/>
      <c r="M598" s="1039"/>
      <c r="N598" s="1039"/>
      <c r="O598" s="1039"/>
      <c r="P598" s="1039"/>
      <c r="Q598" s="1039"/>
      <c r="R598" s="1039"/>
      <c r="S598" s="1039"/>
      <c r="T598" s="1039"/>
      <c r="U598" s="1039"/>
      <c r="V598" s="1039"/>
      <c r="W598" s="1039"/>
      <c r="X598" s="1039"/>
      <c r="Y598" s="1039"/>
      <c r="Z598" s="1039"/>
      <c r="AA598" s="1039"/>
      <c r="AB598" s="1039"/>
      <c r="AC598" s="1039"/>
      <c r="AD598" s="1039"/>
      <c r="AE598" s="1039"/>
      <c r="AF598" s="1039"/>
      <c r="AG598" s="1039"/>
      <c r="AH598" s="1039"/>
      <c r="AI598" s="1039"/>
      <c r="AJ598" s="1039"/>
      <c r="AK598" s="1039"/>
      <c r="AL598" s="1039"/>
      <c r="AM598" s="1039"/>
      <c r="AN598" s="1039"/>
      <c r="AO598" s="1039"/>
      <c r="AP598" s="1039"/>
      <c r="AQ598" s="1039"/>
      <c r="AR598" s="1039"/>
      <c r="AS598" s="1039"/>
      <c r="AT598" s="1039"/>
      <c r="AU598" s="1039"/>
      <c r="AV598" s="1039"/>
      <c r="AW598" s="1039"/>
      <c r="AX598" s="1039"/>
      <c r="AY598" s="1039"/>
      <c r="AZ598" s="1039"/>
      <c r="BA598" s="1039"/>
      <c r="BB598" s="1039"/>
      <c r="BC598" s="1039"/>
      <c r="BD598" s="1039"/>
      <c r="BE598" s="1039"/>
      <c r="BF598" s="1039"/>
      <c r="BG598" s="1039"/>
      <c r="BH598" s="1039"/>
      <c r="BI598" s="1039"/>
      <c r="BJ598" s="1039"/>
      <c r="BK598" s="1039"/>
      <c r="BL598" s="1039"/>
      <c r="BM598" s="1039"/>
      <c r="BN598" s="1039"/>
      <c r="BO598" s="1039"/>
      <c r="BP598" s="1039"/>
      <c r="BQ598" s="1039"/>
      <c r="BR598" s="1039"/>
      <c r="BS598" s="1039"/>
      <c r="BT598" s="1039"/>
      <c r="BU598" s="1039"/>
      <c r="BV598" s="1039"/>
      <c r="BW598" s="1039"/>
      <c r="BX598" s="1039"/>
      <c r="BY598" s="1039"/>
      <c r="BZ598" s="1039"/>
      <c r="CA598" s="1039"/>
      <c r="CB598" s="1039"/>
      <c r="CC598" s="1039"/>
      <c r="CD598" s="1039"/>
      <c r="CE598" s="1039"/>
      <c r="CF598" s="1039"/>
      <c r="CG598" s="1039"/>
      <c r="CH598" s="1039"/>
      <c r="CI598" s="1039"/>
      <c r="CJ598" s="1039"/>
      <c r="CK598" s="1039"/>
      <c r="CL598" s="1039"/>
      <c r="CM598" s="1039"/>
      <c r="CN598" s="1039"/>
      <c r="CO598" s="1039"/>
      <c r="CP598" s="1039"/>
      <c r="CQ598" s="1039"/>
      <c r="CR598" s="1039"/>
      <c r="CS598" s="1039"/>
      <c r="CT598" s="1039"/>
      <c r="CU598" s="1039"/>
      <c r="CV598" s="1039"/>
      <c r="CW598" s="1039"/>
      <c r="CX598" s="1039"/>
      <c r="CY598" s="1039"/>
      <c r="CZ598" s="1039"/>
      <c r="DA598" s="1039"/>
      <c r="DB598" s="1039"/>
      <c r="DC598" s="1039"/>
      <c r="DD598" s="1039"/>
      <c r="DE598" s="1039"/>
      <c r="DF598" s="1039"/>
      <c r="DG598" s="1039"/>
      <c r="DH598" s="1039"/>
      <c r="DI598" s="1039"/>
      <c r="DJ598" s="1039"/>
      <c r="DK598" s="1039"/>
      <c r="DL598" s="1039"/>
      <c r="DM598" s="1039"/>
      <c r="DN598" s="1039"/>
      <c r="DO598" s="1039"/>
      <c r="DP598" s="1039"/>
      <c r="DQ598" s="1039"/>
      <c r="DR598" s="1039"/>
      <c r="DS598" s="1039"/>
      <c r="DT598" s="1039"/>
      <c r="DU598" s="1039"/>
      <c r="DV598" s="1039"/>
      <c r="DW598" s="1039"/>
      <c r="DX598" s="1039"/>
      <c r="DY598" s="1039"/>
      <c r="DZ598" s="1039"/>
      <c r="EA598" s="1039"/>
      <c r="EB598" s="1039"/>
      <c r="EC598" s="1039"/>
      <c r="ED598" s="1039"/>
      <c r="EE598" s="1039"/>
      <c r="EF598" s="1039"/>
      <c r="EG598" s="1039"/>
      <c r="EH598" s="1039"/>
      <c r="EI598" s="1039"/>
      <c r="EJ598" s="1039"/>
      <c r="EK598" s="1039"/>
      <c r="EL598" s="1039"/>
      <c r="EM598" s="1039"/>
      <c r="EN598" s="1039"/>
      <c r="EO598" s="1039"/>
      <c r="EP598" s="1039"/>
      <c r="EQ598" s="1039"/>
      <c r="ER598" s="1039"/>
      <c r="ES598" s="1039"/>
    </row>
    <row r="599" spans="1:149" s="983" customFormat="1" ht="15" customHeight="1">
      <c r="A599" s="806"/>
      <c r="B599" s="840"/>
      <c r="C599" s="932" t="s">
        <v>1474</v>
      </c>
      <c r="D599" s="847" t="s">
        <v>281</v>
      </c>
      <c r="E599" s="848">
        <v>3</v>
      </c>
      <c r="F599" s="849"/>
      <c r="G599" s="814">
        <f>F599*E599</f>
        <v>0</v>
      </c>
      <c r="H599" s="1013"/>
    </row>
    <row r="600" spans="1:149" s="983" customFormat="1" ht="15" customHeight="1">
      <c r="A600" s="806"/>
      <c r="B600" s="840"/>
      <c r="C600" s="886"/>
      <c r="D600" s="847"/>
      <c r="E600" s="848"/>
      <c r="F600" s="849"/>
      <c r="G600" s="814"/>
      <c r="H600" s="1013"/>
    </row>
    <row r="601" spans="1:149" s="983" customFormat="1" ht="80">
      <c r="A601" s="1205" t="s">
        <v>328</v>
      </c>
      <c r="B601" s="840"/>
      <c r="C601" s="886" t="s">
        <v>1717</v>
      </c>
      <c r="D601" s="847"/>
      <c r="E601" s="848"/>
      <c r="F601" s="849"/>
      <c r="G601" s="814"/>
      <c r="H601" s="1013"/>
    </row>
    <row r="602" spans="1:149" s="983" customFormat="1" ht="15" customHeight="1">
      <c r="A602" s="1206"/>
      <c r="B602" s="840"/>
      <c r="C602" s="932" t="s">
        <v>1474</v>
      </c>
      <c r="D602" s="847" t="s">
        <v>281</v>
      </c>
      <c r="E602" s="848">
        <v>18</v>
      </c>
      <c r="F602" s="849"/>
      <c r="G602" s="814">
        <f>F602*E602</f>
        <v>0</v>
      </c>
      <c r="H602" s="1013"/>
    </row>
    <row r="603" spans="1:149" s="983" customFormat="1" ht="15" customHeight="1">
      <c r="A603" s="806"/>
      <c r="B603" s="840"/>
      <c r="C603" s="886"/>
      <c r="D603" s="847"/>
      <c r="E603" s="848"/>
      <c r="F603" s="849"/>
      <c r="G603" s="814"/>
      <c r="H603" s="1013"/>
    </row>
    <row r="604" spans="1:149" s="983" customFormat="1" ht="80">
      <c r="A604" s="1205" t="s">
        <v>329</v>
      </c>
      <c r="B604" s="840"/>
      <c r="C604" s="886" t="s">
        <v>1718</v>
      </c>
      <c r="D604" s="847"/>
      <c r="E604" s="848"/>
      <c r="F604" s="849"/>
      <c r="G604" s="814"/>
      <c r="H604" s="1013"/>
    </row>
    <row r="605" spans="1:149" s="983" customFormat="1" ht="15" customHeight="1">
      <c r="A605" s="1206"/>
      <c r="B605" s="840"/>
      <c r="C605" s="932" t="s">
        <v>1474</v>
      </c>
      <c r="D605" s="847" t="s">
        <v>281</v>
      </c>
      <c r="E605" s="848">
        <v>22</v>
      </c>
      <c r="F605" s="849"/>
      <c r="G605" s="814">
        <f>F605*E605</f>
        <v>0</v>
      </c>
      <c r="H605" s="1013"/>
    </row>
    <row r="606" spans="1:149" s="983" customFormat="1" ht="15" customHeight="1">
      <c r="A606" s="806"/>
      <c r="B606" s="840"/>
      <c r="C606" s="886"/>
      <c r="D606" s="847"/>
      <c r="E606" s="848"/>
      <c r="F606" s="849"/>
      <c r="G606" s="814"/>
      <c r="H606" s="1013"/>
    </row>
    <row r="607" spans="1:149" s="983" customFormat="1" ht="64">
      <c r="A607" s="1205" t="s">
        <v>331</v>
      </c>
      <c r="B607" s="840"/>
      <c r="C607" s="886" t="s">
        <v>1719</v>
      </c>
      <c r="D607" s="847"/>
      <c r="E607" s="848"/>
      <c r="F607" s="849"/>
      <c r="G607" s="814"/>
      <c r="H607" s="1013"/>
    </row>
    <row r="608" spans="1:149" s="983" customFormat="1" ht="15" customHeight="1">
      <c r="A608" s="1206"/>
      <c r="B608" s="840"/>
      <c r="C608" s="932" t="s">
        <v>1474</v>
      </c>
      <c r="D608" s="847" t="s">
        <v>281</v>
      </c>
      <c r="E608" s="848">
        <v>20</v>
      </c>
      <c r="F608" s="849"/>
      <c r="G608" s="814">
        <f>F608*E608</f>
        <v>0</v>
      </c>
      <c r="H608" s="1013"/>
    </row>
    <row r="609" spans="1:149" s="983" customFormat="1" ht="15" customHeight="1">
      <c r="A609" s="806"/>
      <c r="B609" s="840"/>
      <c r="C609" s="886"/>
      <c r="D609" s="847"/>
      <c r="E609" s="848"/>
      <c r="F609" s="849"/>
      <c r="G609" s="814"/>
      <c r="H609" s="1013"/>
    </row>
    <row r="610" spans="1:149" s="1040" customFormat="1" ht="64">
      <c r="A610" s="806" t="s">
        <v>719</v>
      </c>
      <c r="B610" s="840"/>
      <c r="C610" s="886" t="s">
        <v>1720</v>
      </c>
      <c r="D610" s="847"/>
      <c r="E610" s="848"/>
      <c r="F610" s="849"/>
      <c r="G610" s="814"/>
      <c r="H610" s="1043"/>
      <c r="I610" s="1039"/>
      <c r="J610" s="1039"/>
      <c r="K610" s="1039"/>
      <c r="L610" s="1039"/>
      <c r="M610" s="1039"/>
      <c r="N610" s="1039"/>
      <c r="O610" s="1039"/>
      <c r="P610" s="1039"/>
      <c r="Q610" s="1039"/>
      <c r="R610" s="1039"/>
      <c r="S610" s="1039"/>
      <c r="T610" s="1039"/>
      <c r="U610" s="1039"/>
      <c r="V610" s="1039"/>
      <c r="W610" s="1039"/>
      <c r="X610" s="1039"/>
      <c r="Y610" s="1039"/>
      <c r="Z610" s="1039"/>
      <c r="AA610" s="1039"/>
      <c r="AB610" s="1039"/>
      <c r="AC610" s="1039"/>
      <c r="AD610" s="1039"/>
      <c r="AE610" s="1039"/>
      <c r="AF610" s="1039"/>
      <c r="AG610" s="1039"/>
      <c r="AH610" s="1039"/>
      <c r="AI610" s="1039"/>
      <c r="AJ610" s="1039"/>
      <c r="AK610" s="1039"/>
      <c r="AL610" s="1039"/>
      <c r="AM610" s="1039"/>
      <c r="AN610" s="1039"/>
      <c r="AO610" s="1039"/>
      <c r="AP610" s="1039"/>
      <c r="AQ610" s="1039"/>
      <c r="AR610" s="1039"/>
      <c r="AS610" s="1039"/>
      <c r="AT610" s="1039"/>
      <c r="AU610" s="1039"/>
      <c r="AV610" s="1039"/>
      <c r="AW610" s="1039"/>
      <c r="AX610" s="1039"/>
      <c r="AY610" s="1039"/>
      <c r="AZ610" s="1039"/>
      <c r="BA610" s="1039"/>
      <c r="BB610" s="1039"/>
      <c r="BC610" s="1039"/>
      <c r="BD610" s="1039"/>
      <c r="BE610" s="1039"/>
      <c r="BF610" s="1039"/>
      <c r="BG610" s="1039"/>
      <c r="BH610" s="1039"/>
      <c r="BI610" s="1039"/>
      <c r="BJ610" s="1039"/>
      <c r="BK610" s="1039"/>
      <c r="BL610" s="1039"/>
      <c r="BM610" s="1039"/>
      <c r="BN610" s="1039"/>
      <c r="BO610" s="1039"/>
      <c r="BP610" s="1039"/>
      <c r="BQ610" s="1039"/>
      <c r="BR610" s="1039"/>
      <c r="BS610" s="1039"/>
      <c r="BT610" s="1039"/>
      <c r="BU610" s="1039"/>
      <c r="BV610" s="1039"/>
      <c r="BW610" s="1039"/>
      <c r="BX610" s="1039"/>
      <c r="BY610" s="1039"/>
      <c r="BZ610" s="1039"/>
      <c r="CA610" s="1039"/>
      <c r="CB610" s="1039"/>
      <c r="CC610" s="1039"/>
      <c r="CD610" s="1039"/>
      <c r="CE610" s="1039"/>
      <c r="CF610" s="1039"/>
      <c r="CG610" s="1039"/>
      <c r="CH610" s="1039"/>
      <c r="CI610" s="1039"/>
      <c r="CJ610" s="1039"/>
      <c r="CK610" s="1039"/>
      <c r="CL610" s="1039"/>
      <c r="CM610" s="1039"/>
      <c r="CN610" s="1039"/>
      <c r="CO610" s="1039"/>
      <c r="CP610" s="1039"/>
      <c r="CQ610" s="1039"/>
      <c r="CR610" s="1039"/>
      <c r="CS610" s="1039"/>
      <c r="CT610" s="1039"/>
      <c r="CU610" s="1039"/>
      <c r="CV610" s="1039"/>
      <c r="CW610" s="1039"/>
      <c r="CX610" s="1039"/>
      <c r="CY610" s="1039"/>
      <c r="CZ610" s="1039"/>
      <c r="DA610" s="1039"/>
      <c r="DB610" s="1039"/>
      <c r="DC610" s="1039"/>
      <c r="DD610" s="1039"/>
      <c r="DE610" s="1039"/>
      <c r="DF610" s="1039"/>
      <c r="DG610" s="1039"/>
      <c r="DH610" s="1039"/>
      <c r="DI610" s="1039"/>
      <c r="DJ610" s="1039"/>
      <c r="DK610" s="1039"/>
      <c r="DL610" s="1039"/>
      <c r="DM610" s="1039"/>
      <c r="DN610" s="1039"/>
      <c r="DO610" s="1039"/>
      <c r="DP610" s="1039"/>
      <c r="DQ610" s="1039"/>
      <c r="DR610" s="1039"/>
      <c r="DS610" s="1039"/>
      <c r="DT610" s="1039"/>
      <c r="DU610" s="1039"/>
      <c r="DV610" s="1039"/>
      <c r="DW610" s="1039"/>
      <c r="DX610" s="1039"/>
      <c r="DY610" s="1039"/>
      <c r="DZ610" s="1039"/>
      <c r="EA610" s="1039"/>
      <c r="EB610" s="1039"/>
      <c r="EC610" s="1039"/>
      <c r="ED610" s="1039"/>
      <c r="EE610" s="1039"/>
      <c r="EF610" s="1039"/>
      <c r="EG610" s="1039"/>
      <c r="EH610" s="1039"/>
      <c r="EI610" s="1039"/>
      <c r="EJ610" s="1039"/>
      <c r="EK610" s="1039"/>
      <c r="EL610" s="1039"/>
      <c r="EM610" s="1039"/>
      <c r="EN610" s="1039"/>
      <c r="EO610" s="1039"/>
      <c r="EP610" s="1039"/>
      <c r="EQ610" s="1039"/>
      <c r="ER610" s="1039"/>
      <c r="ES610" s="1039"/>
    </row>
    <row r="611" spans="1:149" s="983" customFormat="1" ht="15" customHeight="1">
      <c r="A611" s="806"/>
      <c r="B611" s="840"/>
      <c r="C611" s="932" t="s">
        <v>1474</v>
      </c>
      <c r="D611" s="847" t="s">
        <v>281</v>
      </c>
      <c r="E611" s="848">
        <v>24</v>
      </c>
      <c r="F611" s="849"/>
      <c r="G611" s="814">
        <f>F611*E611</f>
        <v>0</v>
      </c>
      <c r="H611" s="1013"/>
    </row>
    <row r="612" spans="1:149" s="983" customFormat="1" ht="15" customHeight="1">
      <c r="A612" s="806"/>
      <c r="B612" s="840"/>
      <c r="C612" s="886"/>
      <c r="D612" s="847"/>
      <c r="E612" s="848"/>
      <c r="F612" s="849"/>
      <c r="G612" s="814"/>
      <c r="H612" s="1013"/>
    </row>
    <row r="613" spans="1:149" s="1040" customFormat="1" ht="64">
      <c r="A613" s="806" t="s">
        <v>1721</v>
      </c>
      <c r="B613" s="840"/>
      <c r="C613" s="886" t="s">
        <v>1722</v>
      </c>
      <c r="D613" s="847"/>
      <c r="E613" s="848"/>
      <c r="F613" s="849"/>
      <c r="G613" s="814"/>
      <c r="H613" s="1043"/>
      <c r="I613" s="1039"/>
      <c r="J613" s="1039"/>
      <c r="K613" s="1039"/>
      <c r="L613" s="1039"/>
      <c r="M613" s="1039"/>
      <c r="N613" s="1039"/>
      <c r="O613" s="1039"/>
      <c r="P613" s="1039"/>
      <c r="Q613" s="1039"/>
      <c r="R613" s="1039"/>
      <c r="S613" s="1039"/>
      <c r="T613" s="1039"/>
      <c r="U613" s="1039"/>
      <c r="V613" s="1039"/>
      <c r="W613" s="1039"/>
      <c r="X613" s="1039"/>
      <c r="Y613" s="1039"/>
      <c r="Z613" s="1039"/>
      <c r="AA613" s="1039"/>
      <c r="AB613" s="1039"/>
      <c r="AC613" s="1039"/>
      <c r="AD613" s="1039"/>
      <c r="AE613" s="1039"/>
      <c r="AF613" s="1039"/>
      <c r="AG613" s="1039"/>
      <c r="AH613" s="1039"/>
      <c r="AI613" s="1039"/>
      <c r="AJ613" s="1039"/>
      <c r="AK613" s="1039"/>
      <c r="AL613" s="1039"/>
      <c r="AM613" s="1039"/>
      <c r="AN613" s="1039"/>
      <c r="AO613" s="1039"/>
      <c r="AP613" s="1039"/>
      <c r="AQ613" s="1039"/>
      <c r="AR613" s="1039"/>
      <c r="AS613" s="1039"/>
      <c r="AT613" s="1039"/>
      <c r="AU613" s="1039"/>
      <c r="AV613" s="1039"/>
      <c r="AW613" s="1039"/>
      <c r="AX613" s="1039"/>
      <c r="AY613" s="1039"/>
      <c r="AZ613" s="1039"/>
      <c r="BA613" s="1039"/>
      <c r="BB613" s="1039"/>
      <c r="BC613" s="1039"/>
      <c r="BD613" s="1039"/>
      <c r="BE613" s="1039"/>
      <c r="BF613" s="1039"/>
      <c r="BG613" s="1039"/>
      <c r="BH613" s="1039"/>
      <c r="BI613" s="1039"/>
      <c r="BJ613" s="1039"/>
      <c r="BK613" s="1039"/>
      <c r="BL613" s="1039"/>
      <c r="BM613" s="1039"/>
      <c r="BN613" s="1039"/>
      <c r="BO613" s="1039"/>
      <c r="BP613" s="1039"/>
      <c r="BQ613" s="1039"/>
      <c r="BR613" s="1039"/>
      <c r="BS613" s="1039"/>
      <c r="BT613" s="1039"/>
      <c r="BU613" s="1039"/>
      <c r="BV613" s="1039"/>
      <c r="BW613" s="1039"/>
      <c r="BX613" s="1039"/>
      <c r="BY613" s="1039"/>
      <c r="BZ613" s="1039"/>
      <c r="CA613" s="1039"/>
      <c r="CB613" s="1039"/>
      <c r="CC613" s="1039"/>
      <c r="CD613" s="1039"/>
      <c r="CE613" s="1039"/>
      <c r="CF613" s="1039"/>
      <c r="CG613" s="1039"/>
      <c r="CH613" s="1039"/>
      <c r="CI613" s="1039"/>
      <c r="CJ613" s="1039"/>
      <c r="CK613" s="1039"/>
      <c r="CL613" s="1039"/>
      <c r="CM613" s="1039"/>
      <c r="CN613" s="1039"/>
      <c r="CO613" s="1039"/>
      <c r="CP613" s="1039"/>
      <c r="CQ613" s="1039"/>
      <c r="CR613" s="1039"/>
      <c r="CS613" s="1039"/>
      <c r="CT613" s="1039"/>
      <c r="CU613" s="1039"/>
      <c r="CV613" s="1039"/>
      <c r="CW613" s="1039"/>
      <c r="CX613" s="1039"/>
      <c r="CY613" s="1039"/>
      <c r="CZ613" s="1039"/>
      <c r="DA613" s="1039"/>
      <c r="DB613" s="1039"/>
      <c r="DC613" s="1039"/>
      <c r="DD613" s="1039"/>
      <c r="DE613" s="1039"/>
      <c r="DF613" s="1039"/>
      <c r="DG613" s="1039"/>
      <c r="DH613" s="1039"/>
      <c r="DI613" s="1039"/>
      <c r="DJ613" s="1039"/>
      <c r="DK613" s="1039"/>
      <c r="DL613" s="1039"/>
      <c r="DM613" s="1039"/>
      <c r="DN613" s="1039"/>
      <c r="DO613" s="1039"/>
      <c r="DP613" s="1039"/>
      <c r="DQ613" s="1039"/>
      <c r="DR613" s="1039"/>
      <c r="DS613" s="1039"/>
      <c r="DT613" s="1039"/>
      <c r="DU613" s="1039"/>
      <c r="DV613" s="1039"/>
      <c r="DW613" s="1039"/>
      <c r="DX613" s="1039"/>
      <c r="DY613" s="1039"/>
      <c r="DZ613" s="1039"/>
      <c r="EA613" s="1039"/>
      <c r="EB613" s="1039"/>
      <c r="EC613" s="1039"/>
      <c r="ED613" s="1039"/>
      <c r="EE613" s="1039"/>
      <c r="EF613" s="1039"/>
      <c r="EG613" s="1039"/>
      <c r="EH613" s="1039"/>
      <c r="EI613" s="1039"/>
      <c r="EJ613" s="1039"/>
      <c r="EK613" s="1039"/>
      <c r="EL613" s="1039"/>
      <c r="EM613" s="1039"/>
      <c r="EN613" s="1039"/>
      <c r="EO613" s="1039"/>
      <c r="EP613" s="1039"/>
      <c r="EQ613" s="1039"/>
      <c r="ER613" s="1039"/>
      <c r="ES613" s="1039"/>
    </row>
    <row r="614" spans="1:149" s="983" customFormat="1" ht="15" customHeight="1">
      <c r="A614" s="806"/>
      <c r="B614" s="840"/>
      <c r="C614" s="932" t="s">
        <v>1474</v>
      </c>
      <c r="D614" s="847" t="s">
        <v>281</v>
      </c>
      <c r="E614" s="848">
        <v>15</v>
      </c>
      <c r="F614" s="849"/>
      <c r="G614" s="814">
        <f>F614*E614</f>
        <v>0</v>
      </c>
      <c r="H614" s="1013"/>
    </row>
    <row r="615" spans="1:149" s="983" customFormat="1" ht="15" customHeight="1">
      <c r="A615" s="806"/>
      <c r="B615" s="840"/>
      <c r="C615" s="886"/>
      <c r="D615" s="847"/>
      <c r="E615" s="848"/>
      <c r="F615" s="849"/>
      <c r="G615" s="814"/>
      <c r="H615" s="1013"/>
    </row>
    <row r="616" spans="1:149" s="1040" customFormat="1" ht="64">
      <c r="A616" s="806" t="s">
        <v>1723</v>
      </c>
      <c r="B616" s="840"/>
      <c r="C616" s="886" t="s">
        <v>1724</v>
      </c>
      <c r="D616" s="847"/>
      <c r="E616" s="848"/>
      <c r="F616" s="849"/>
      <c r="G616" s="814"/>
      <c r="H616" s="1043"/>
      <c r="I616" s="1039"/>
      <c r="J616" s="1039"/>
      <c r="K616" s="1039"/>
      <c r="L616" s="1039"/>
      <c r="M616" s="1039"/>
      <c r="N616" s="1039"/>
      <c r="O616" s="1039"/>
      <c r="P616" s="1039"/>
      <c r="Q616" s="1039"/>
      <c r="R616" s="1039"/>
      <c r="S616" s="1039"/>
      <c r="T616" s="1039"/>
      <c r="U616" s="1039"/>
      <c r="V616" s="1039"/>
      <c r="W616" s="1039"/>
      <c r="X616" s="1039"/>
      <c r="Y616" s="1039"/>
      <c r="Z616" s="1039"/>
      <c r="AA616" s="1039"/>
      <c r="AB616" s="1039"/>
      <c r="AC616" s="1039"/>
      <c r="AD616" s="1039"/>
      <c r="AE616" s="1039"/>
      <c r="AF616" s="1039"/>
      <c r="AG616" s="1039"/>
      <c r="AH616" s="1039"/>
      <c r="AI616" s="1039"/>
      <c r="AJ616" s="1039"/>
      <c r="AK616" s="1039"/>
      <c r="AL616" s="1039"/>
      <c r="AM616" s="1039"/>
      <c r="AN616" s="1039"/>
      <c r="AO616" s="1039"/>
      <c r="AP616" s="1039"/>
      <c r="AQ616" s="1039"/>
      <c r="AR616" s="1039"/>
      <c r="AS616" s="1039"/>
      <c r="AT616" s="1039"/>
      <c r="AU616" s="1039"/>
      <c r="AV616" s="1039"/>
      <c r="AW616" s="1039"/>
      <c r="AX616" s="1039"/>
      <c r="AY616" s="1039"/>
      <c r="AZ616" s="1039"/>
      <c r="BA616" s="1039"/>
      <c r="BB616" s="1039"/>
      <c r="BC616" s="1039"/>
      <c r="BD616" s="1039"/>
      <c r="BE616" s="1039"/>
      <c r="BF616" s="1039"/>
      <c r="BG616" s="1039"/>
      <c r="BH616" s="1039"/>
      <c r="BI616" s="1039"/>
      <c r="BJ616" s="1039"/>
      <c r="BK616" s="1039"/>
      <c r="BL616" s="1039"/>
      <c r="BM616" s="1039"/>
      <c r="BN616" s="1039"/>
      <c r="BO616" s="1039"/>
      <c r="BP616" s="1039"/>
      <c r="BQ616" s="1039"/>
      <c r="BR616" s="1039"/>
      <c r="BS616" s="1039"/>
      <c r="BT616" s="1039"/>
      <c r="BU616" s="1039"/>
      <c r="BV616" s="1039"/>
      <c r="BW616" s="1039"/>
      <c r="BX616" s="1039"/>
      <c r="BY616" s="1039"/>
      <c r="BZ616" s="1039"/>
      <c r="CA616" s="1039"/>
      <c r="CB616" s="1039"/>
      <c r="CC616" s="1039"/>
      <c r="CD616" s="1039"/>
      <c r="CE616" s="1039"/>
      <c r="CF616" s="1039"/>
      <c r="CG616" s="1039"/>
      <c r="CH616" s="1039"/>
      <c r="CI616" s="1039"/>
      <c r="CJ616" s="1039"/>
      <c r="CK616" s="1039"/>
      <c r="CL616" s="1039"/>
      <c r="CM616" s="1039"/>
      <c r="CN616" s="1039"/>
      <c r="CO616" s="1039"/>
      <c r="CP616" s="1039"/>
      <c r="CQ616" s="1039"/>
      <c r="CR616" s="1039"/>
      <c r="CS616" s="1039"/>
      <c r="CT616" s="1039"/>
      <c r="CU616" s="1039"/>
      <c r="CV616" s="1039"/>
      <c r="CW616" s="1039"/>
      <c r="CX616" s="1039"/>
      <c r="CY616" s="1039"/>
      <c r="CZ616" s="1039"/>
      <c r="DA616" s="1039"/>
      <c r="DB616" s="1039"/>
      <c r="DC616" s="1039"/>
      <c r="DD616" s="1039"/>
      <c r="DE616" s="1039"/>
      <c r="DF616" s="1039"/>
      <c r="DG616" s="1039"/>
      <c r="DH616" s="1039"/>
      <c r="DI616" s="1039"/>
      <c r="DJ616" s="1039"/>
      <c r="DK616" s="1039"/>
      <c r="DL616" s="1039"/>
      <c r="DM616" s="1039"/>
      <c r="DN616" s="1039"/>
      <c r="DO616" s="1039"/>
      <c r="DP616" s="1039"/>
      <c r="DQ616" s="1039"/>
      <c r="DR616" s="1039"/>
      <c r="DS616" s="1039"/>
      <c r="DT616" s="1039"/>
      <c r="DU616" s="1039"/>
      <c r="DV616" s="1039"/>
      <c r="DW616" s="1039"/>
      <c r="DX616" s="1039"/>
      <c r="DY616" s="1039"/>
      <c r="DZ616" s="1039"/>
      <c r="EA616" s="1039"/>
      <c r="EB616" s="1039"/>
      <c r="EC616" s="1039"/>
      <c r="ED616" s="1039"/>
      <c r="EE616" s="1039"/>
      <c r="EF616" s="1039"/>
      <c r="EG616" s="1039"/>
      <c r="EH616" s="1039"/>
      <c r="EI616" s="1039"/>
      <c r="EJ616" s="1039"/>
      <c r="EK616" s="1039"/>
      <c r="EL616" s="1039"/>
      <c r="EM616" s="1039"/>
      <c r="EN616" s="1039"/>
      <c r="EO616" s="1039"/>
      <c r="EP616" s="1039"/>
      <c r="EQ616" s="1039"/>
      <c r="ER616" s="1039"/>
      <c r="ES616" s="1039"/>
    </row>
    <row r="617" spans="1:149" s="983" customFormat="1" ht="15" customHeight="1">
      <c r="A617" s="806"/>
      <c r="B617" s="840"/>
      <c r="C617" s="932" t="s">
        <v>1474</v>
      </c>
      <c r="D617" s="847" t="s">
        <v>281</v>
      </c>
      <c r="E617" s="848">
        <v>3</v>
      </c>
      <c r="F617" s="849"/>
      <c r="G617" s="814">
        <f>F617*E617</f>
        <v>0</v>
      </c>
      <c r="H617" s="1013"/>
    </row>
    <row r="618" spans="1:149" s="983" customFormat="1" ht="15" customHeight="1">
      <c r="A618" s="806"/>
      <c r="B618" s="840"/>
      <c r="C618" s="886"/>
      <c r="D618" s="847"/>
      <c r="E618" s="848"/>
      <c r="F618" s="849"/>
      <c r="G618" s="814"/>
      <c r="H618" s="1013"/>
    </row>
    <row r="619" spans="1:149" s="1040" customFormat="1" ht="48">
      <c r="A619" s="806" t="s">
        <v>1725</v>
      </c>
      <c r="B619" s="840"/>
      <c r="C619" s="886" t="s">
        <v>1726</v>
      </c>
      <c r="D619" s="847"/>
      <c r="E619" s="848"/>
      <c r="F619" s="849"/>
      <c r="G619" s="814"/>
      <c r="H619" s="1043"/>
      <c r="I619" s="1039"/>
      <c r="J619" s="1039"/>
      <c r="K619" s="1039"/>
      <c r="L619" s="1039"/>
      <c r="M619" s="1039"/>
      <c r="N619" s="1039"/>
      <c r="O619" s="1039"/>
      <c r="P619" s="1039"/>
      <c r="Q619" s="1039"/>
      <c r="R619" s="1039"/>
      <c r="S619" s="1039"/>
      <c r="T619" s="1039"/>
      <c r="U619" s="1039"/>
      <c r="V619" s="1039"/>
      <c r="W619" s="1039"/>
      <c r="X619" s="1039"/>
      <c r="Y619" s="1039"/>
      <c r="Z619" s="1039"/>
      <c r="AA619" s="1039"/>
      <c r="AB619" s="1039"/>
      <c r="AC619" s="1039"/>
      <c r="AD619" s="1039"/>
      <c r="AE619" s="1039"/>
      <c r="AF619" s="1039"/>
      <c r="AG619" s="1039"/>
      <c r="AH619" s="1039"/>
      <c r="AI619" s="1039"/>
      <c r="AJ619" s="1039"/>
      <c r="AK619" s="1039"/>
      <c r="AL619" s="1039"/>
      <c r="AM619" s="1039"/>
      <c r="AN619" s="1039"/>
      <c r="AO619" s="1039"/>
      <c r="AP619" s="1039"/>
      <c r="AQ619" s="1039"/>
      <c r="AR619" s="1039"/>
      <c r="AS619" s="1039"/>
      <c r="AT619" s="1039"/>
      <c r="AU619" s="1039"/>
      <c r="AV619" s="1039"/>
      <c r="AW619" s="1039"/>
      <c r="AX619" s="1039"/>
      <c r="AY619" s="1039"/>
      <c r="AZ619" s="1039"/>
      <c r="BA619" s="1039"/>
      <c r="BB619" s="1039"/>
      <c r="BC619" s="1039"/>
      <c r="BD619" s="1039"/>
      <c r="BE619" s="1039"/>
      <c r="BF619" s="1039"/>
      <c r="BG619" s="1039"/>
      <c r="BH619" s="1039"/>
      <c r="BI619" s="1039"/>
      <c r="BJ619" s="1039"/>
      <c r="BK619" s="1039"/>
      <c r="BL619" s="1039"/>
      <c r="BM619" s="1039"/>
      <c r="BN619" s="1039"/>
      <c r="BO619" s="1039"/>
      <c r="BP619" s="1039"/>
      <c r="BQ619" s="1039"/>
      <c r="BR619" s="1039"/>
      <c r="BS619" s="1039"/>
      <c r="BT619" s="1039"/>
      <c r="BU619" s="1039"/>
      <c r="BV619" s="1039"/>
      <c r="BW619" s="1039"/>
      <c r="BX619" s="1039"/>
      <c r="BY619" s="1039"/>
      <c r="BZ619" s="1039"/>
      <c r="CA619" s="1039"/>
      <c r="CB619" s="1039"/>
      <c r="CC619" s="1039"/>
      <c r="CD619" s="1039"/>
      <c r="CE619" s="1039"/>
      <c r="CF619" s="1039"/>
      <c r="CG619" s="1039"/>
      <c r="CH619" s="1039"/>
      <c r="CI619" s="1039"/>
      <c r="CJ619" s="1039"/>
      <c r="CK619" s="1039"/>
      <c r="CL619" s="1039"/>
      <c r="CM619" s="1039"/>
      <c r="CN619" s="1039"/>
      <c r="CO619" s="1039"/>
      <c r="CP619" s="1039"/>
      <c r="CQ619" s="1039"/>
      <c r="CR619" s="1039"/>
      <c r="CS619" s="1039"/>
      <c r="CT619" s="1039"/>
      <c r="CU619" s="1039"/>
      <c r="CV619" s="1039"/>
      <c r="CW619" s="1039"/>
      <c r="CX619" s="1039"/>
      <c r="CY619" s="1039"/>
      <c r="CZ619" s="1039"/>
      <c r="DA619" s="1039"/>
      <c r="DB619" s="1039"/>
      <c r="DC619" s="1039"/>
      <c r="DD619" s="1039"/>
      <c r="DE619" s="1039"/>
      <c r="DF619" s="1039"/>
      <c r="DG619" s="1039"/>
      <c r="DH619" s="1039"/>
      <c r="DI619" s="1039"/>
      <c r="DJ619" s="1039"/>
      <c r="DK619" s="1039"/>
      <c r="DL619" s="1039"/>
      <c r="DM619" s="1039"/>
      <c r="DN619" s="1039"/>
      <c r="DO619" s="1039"/>
      <c r="DP619" s="1039"/>
      <c r="DQ619" s="1039"/>
      <c r="DR619" s="1039"/>
      <c r="DS619" s="1039"/>
      <c r="DT619" s="1039"/>
      <c r="DU619" s="1039"/>
      <c r="DV619" s="1039"/>
      <c r="DW619" s="1039"/>
      <c r="DX619" s="1039"/>
      <c r="DY619" s="1039"/>
      <c r="DZ619" s="1039"/>
      <c r="EA619" s="1039"/>
      <c r="EB619" s="1039"/>
      <c r="EC619" s="1039"/>
      <c r="ED619" s="1039"/>
      <c r="EE619" s="1039"/>
      <c r="EF619" s="1039"/>
      <c r="EG619" s="1039"/>
      <c r="EH619" s="1039"/>
      <c r="EI619" s="1039"/>
      <c r="EJ619" s="1039"/>
      <c r="EK619" s="1039"/>
      <c r="EL619" s="1039"/>
      <c r="EM619" s="1039"/>
      <c r="EN619" s="1039"/>
      <c r="EO619" s="1039"/>
      <c r="EP619" s="1039"/>
      <c r="EQ619" s="1039"/>
      <c r="ER619" s="1039"/>
      <c r="ES619" s="1039"/>
    </row>
    <row r="620" spans="1:149" s="983" customFormat="1" ht="15" customHeight="1">
      <c r="A620" s="806"/>
      <c r="B620" s="840"/>
      <c r="C620" s="932" t="s">
        <v>1474</v>
      </c>
      <c r="D620" s="847" t="s">
        <v>281</v>
      </c>
      <c r="E620" s="848">
        <v>6</v>
      </c>
      <c r="F620" s="849"/>
      <c r="G620" s="814">
        <f>F620*E620</f>
        <v>0</v>
      </c>
      <c r="H620" s="1013"/>
    </row>
    <row r="621" spans="1:149" s="983" customFormat="1" ht="15" customHeight="1">
      <c r="A621" s="806"/>
      <c r="B621" s="840"/>
      <c r="C621" s="886"/>
      <c r="D621" s="847"/>
      <c r="E621" s="848"/>
      <c r="F621" s="849"/>
      <c r="G621" s="814"/>
      <c r="H621" s="1013"/>
    </row>
    <row r="622" spans="1:149" s="1040" customFormat="1" ht="64">
      <c r="A622" s="806" t="s">
        <v>1727</v>
      </c>
      <c r="B622" s="840"/>
      <c r="C622" s="886" t="s">
        <v>1728</v>
      </c>
      <c r="D622" s="847"/>
      <c r="E622" s="848"/>
      <c r="F622" s="849"/>
      <c r="G622" s="814"/>
      <c r="H622" s="1043"/>
      <c r="I622" s="1039"/>
      <c r="J622" s="1039"/>
      <c r="K622" s="1039"/>
      <c r="L622" s="1039"/>
      <c r="M622" s="1039"/>
      <c r="N622" s="1039"/>
      <c r="O622" s="1039"/>
      <c r="P622" s="1039"/>
      <c r="Q622" s="1039"/>
      <c r="R622" s="1039"/>
      <c r="S622" s="1039"/>
      <c r="T622" s="1039"/>
      <c r="U622" s="1039"/>
      <c r="V622" s="1039"/>
      <c r="W622" s="1039"/>
      <c r="X622" s="1039"/>
      <c r="Y622" s="1039"/>
      <c r="Z622" s="1039"/>
      <c r="AA622" s="1039"/>
      <c r="AB622" s="1039"/>
      <c r="AC622" s="1039"/>
      <c r="AD622" s="1039"/>
      <c r="AE622" s="1039"/>
      <c r="AF622" s="1039"/>
      <c r="AG622" s="1039"/>
      <c r="AH622" s="1039"/>
      <c r="AI622" s="1039"/>
      <c r="AJ622" s="1039"/>
      <c r="AK622" s="1039"/>
      <c r="AL622" s="1039"/>
      <c r="AM622" s="1039"/>
      <c r="AN622" s="1039"/>
      <c r="AO622" s="1039"/>
      <c r="AP622" s="1039"/>
      <c r="AQ622" s="1039"/>
      <c r="AR622" s="1039"/>
      <c r="AS622" s="1039"/>
      <c r="AT622" s="1039"/>
      <c r="AU622" s="1039"/>
      <c r="AV622" s="1039"/>
      <c r="AW622" s="1039"/>
      <c r="AX622" s="1039"/>
      <c r="AY622" s="1039"/>
      <c r="AZ622" s="1039"/>
      <c r="BA622" s="1039"/>
      <c r="BB622" s="1039"/>
      <c r="BC622" s="1039"/>
      <c r="BD622" s="1039"/>
      <c r="BE622" s="1039"/>
      <c r="BF622" s="1039"/>
      <c r="BG622" s="1039"/>
      <c r="BH622" s="1039"/>
      <c r="BI622" s="1039"/>
      <c r="BJ622" s="1039"/>
      <c r="BK622" s="1039"/>
      <c r="BL622" s="1039"/>
      <c r="BM622" s="1039"/>
      <c r="BN622" s="1039"/>
      <c r="BO622" s="1039"/>
      <c r="BP622" s="1039"/>
      <c r="BQ622" s="1039"/>
      <c r="BR622" s="1039"/>
      <c r="BS622" s="1039"/>
      <c r="BT622" s="1039"/>
      <c r="BU622" s="1039"/>
      <c r="BV622" s="1039"/>
      <c r="BW622" s="1039"/>
      <c r="BX622" s="1039"/>
      <c r="BY622" s="1039"/>
      <c r="BZ622" s="1039"/>
      <c r="CA622" s="1039"/>
      <c r="CB622" s="1039"/>
      <c r="CC622" s="1039"/>
      <c r="CD622" s="1039"/>
      <c r="CE622" s="1039"/>
      <c r="CF622" s="1039"/>
      <c r="CG622" s="1039"/>
      <c r="CH622" s="1039"/>
      <c r="CI622" s="1039"/>
      <c r="CJ622" s="1039"/>
      <c r="CK622" s="1039"/>
      <c r="CL622" s="1039"/>
      <c r="CM622" s="1039"/>
      <c r="CN622" s="1039"/>
      <c r="CO622" s="1039"/>
      <c r="CP622" s="1039"/>
      <c r="CQ622" s="1039"/>
      <c r="CR622" s="1039"/>
      <c r="CS622" s="1039"/>
      <c r="CT622" s="1039"/>
      <c r="CU622" s="1039"/>
      <c r="CV622" s="1039"/>
      <c r="CW622" s="1039"/>
      <c r="CX622" s="1039"/>
      <c r="CY622" s="1039"/>
      <c r="CZ622" s="1039"/>
      <c r="DA622" s="1039"/>
      <c r="DB622" s="1039"/>
      <c r="DC622" s="1039"/>
      <c r="DD622" s="1039"/>
      <c r="DE622" s="1039"/>
      <c r="DF622" s="1039"/>
      <c r="DG622" s="1039"/>
      <c r="DH622" s="1039"/>
      <c r="DI622" s="1039"/>
      <c r="DJ622" s="1039"/>
      <c r="DK622" s="1039"/>
      <c r="DL622" s="1039"/>
      <c r="DM622" s="1039"/>
      <c r="DN622" s="1039"/>
      <c r="DO622" s="1039"/>
      <c r="DP622" s="1039"/>
      <c r="DQ622" s="1039"/>
      <c r="DR622" s="1039"/>
      <c r="DS622" s="1039"/>
      <c r="DT622" s="1039"/>
      <c r="DU622" s="1039"/>
      <c r="DV622" s="1039"/>
      <c r="DW622" s="1039"/>
      <c r="DX622" s="1039"/>
      <c r="DY622" s="1039"/>
      <c r="DZ622" s="1039"/>
      <c r="EA622" s="1039"/>
      <c r="EB622" s="1039"/>
      <c r="EC622" s="1039"/>
      <c r="ED622" s="1039"/>
      <c r="EE622" s="1039"/>
      <c r="EF622" s="1039"/>
      <c r="EG622" s="1039"/>
      <c r="EH622" s="1039"/>
      <c r="EI622" s="1039"/>
      <c r="EJ622" s="1039"/>
      <c r="EK622" s="1039"/>
      <c r="EL622" s="1039"/>
      <c r="EM622" s="1039"/>
      <c r="EN622" s="1039"/>
      <c r="EO622" s="1039"/>
      <c r="EP622" s="1039"/>
      <c r="EQ622" s="1039"/>
      <c r="ER622" s="1039"/>
      <c r="ES622" s="1039"/>
    </row>
    <row r="623" spans="1:149" s="983" customFormat="1" ht="15" customHeight="1">
      <c r="A623" s="806"/>
      <c r="B623" s="840"/>
      <c r="C623" s="932" t="s">
        <v>1474</v>
      </c>
      <c r="D623" s="847" t="s">
        <v>281</v>
      </c>
      <c r="E623" s="848">
        <v>20</v>
      </c>
      <c r="F623" s="849"/>
      <c r="G623" s="814">
        <f>F623*E623</f>
        <v>0</v>
      </c>
      <c r="H623" s="1013"/>
    </row>
    <row r="624" spans="1:149" s="983" customFormat="1" ht="15" customHeight="1">
      <c r="A624" s="806"/>
      <c r="B624" s="840"/>
      <c r="C624" s="886"/>
      <c r="D624" s="847"/>
      <c r="E624" s="848"/>
      <c r="F624" s="849"/>
      <c r="G624" s="814"/>
      <c r="H624" s="1013"/>
    </row>
    <row r="625" spans="1:149" s="1040" customFormat="1" ht="32">
      <c r="A625" s="806" t="s">
        <v>1729</v>
      </c>
      <c r="B625" s="840"/>
      <c r="C625" s="886" t="s">
        <v>1730</v>
      </c>
      <c r="D625" s="847"/>
      <c r="E625" s="848"/>
      <c r="F625" s="849"/>
      <c r="G625" s="814"/>
      <c r="H625" s="1043"/>
      <c r="I625" s="1039"/>
      <c r="J625" s="1039"/>
      <c r="K625" s="1039"/>
      <c r="L625" s="1039"/>
      <c r="M625" s="1039"/>
      <c r="N625" s="1039"/>
      <c r="O625" s="1039"/>
      <c r="P625" s="1039"/>
      <c r="Q625" s="1039"/>
      <c r="R625" s="1039"/>
      <c r="S625" s="1039"/>
      <c r="T625" s="1039"/>
      <c r="U625" s="1039"/>
      <c r="V625" s="1039"/>
      <c r="W625" s="1039"/>
      <c r="X625" s="1039"/>
      <c r="Y625" s="1039"/>
      <c r="Z625" s="1039"/>
      <c r="AA625" s="1039"/>
      <c r="AB625" s="1039"/>
      <c r="AC625" s="1039"/>
      <c r="AD625" s="1039"/>
      <c r="AE625" s="1039"/>
      <c r="AF625" s="1039"/>
      <c r="AG625" s="1039"/>
      <c r="AH625" s="1039"/>
      <c r="AI625" s="1039"/>
      <c r="AJ625" s="1039"/>
      <c r="AK625" s="1039"/>
      <c r="AL625" s="1039"/>
      <c r="AM625" s="1039"/>
      <c r="AN625" s="1039"/>
      <c r="AO625" s="1039"/>
      <c r="AP625" s="1039"/>
      <c r="AQ625" s="1039"/>
      <c r="AR625" s="1039"/>
      <c r="AS625" s="1039"/>
      <c r="AT625" s="1039"/>
      <c r="AU625" s="1039"/>
      <c r="AV625" s="1039"/>
      <c r="AW625" s="1039"/>
      <c r="AX625" s="1039"/>
      <c r="AY625" s="1039"/>
      <c r="AZ625" s="1039"/>
      <c r="BA625" s="1039"/>
      <c r="BB625" s="1039"/>
      <c r="BC625" s="1039"/>
      <c r="BD625" s="1039"/>
      <c r="BE625" s="1039"/>
      <c r="BF625" s="1039"/>
      <c r="BG625" s="1039"/>
      <c r="BH625" s="1039"/>
      <c r="BI625" s="1039"/>
      <c r="BJ625" s="1039"/>
      <c r="BK625" s="1039"/>
      <c r="BL625" s="1039"/>
      <c r="BM625" s="1039"/>
      <c r="BN625" s="1039"/>
      <c r="BO625" s="1039"/>
      <c r="BP625" s="1039"/>
      <c r="BQ625" s="1039"/>
      <c r="BR625" s="1039"/>
      <c r="BS625" s="1039"/>
      <c r="BT625" s="1039"/>
      <c r="BU625" s="1039"/>
      <c r="BV625" s="1039"/>
      <c r="BW625" s="1039"/>
      <c r="BX625" s="1039"/>
      <c r="BY625" s="1039"/>
      <c r="BZ625" s="1039"/>
      <c r="CA625" s="1039"/>
      <c r="CB625" s="1039"/>
      <c r="CC625" s="1039"/>
      <c r="CD625" s="1039"/>
      <c r="CE625" s="1039"/>
      <c r="CF625" s="1039"/>
      <c r="CG625" s="1039"/>
      <c r="CH625" s="1039"/>
      <c r="CI625" s="1039"/>
      <c r="CJ625" s="1039"/>
      <c r="CK625" s="1039"/>
      <c r="CL625" s="1039"/>
      <c r="CM625" s="1039"/>
      <c r="CN625" s="1039"/>
      <c r="CO625" s="1039"/>
      <c r="CP625" s="1039"/>
      <c r="CQ625" s="1039"/>
      <c r="CR625" s="1039"/>
      <c r="CS625" s="1039"/>
      <c r="CT625" s="1039"/>
      <c r="CU625" s="1039"/>
      <c r="CV625" s="1039"/>
      <c r="CW625" s="1039"/>
      <c r="CX625" s="1039"/>
      <c r="CY625" s="1039"/>
      <c r="CZ625" s="1039"/>
      <c r="DA625" s="1039"/>
      <c r="DB625" s="1039"/>
      <c r="DC625" s="1039"/>
      <c r="DD625" s="1039"/>
      <c r="DE625" s="1039"/>
      <c r="DF625" s="1039"/>
      <c r="DG625" s="1039"/>
      <c r="DH625" s="1039"/>
      <c r="DI625" s="1039"/>
      <c r="DJ625" s="1039"/>
      <c r="DK625" s="1039"/>
      <c r="DL625" s="1039"/>
      <c r="DM625" s="1039"/>
      <c r="DN625" s="1039"/>
      <c r="DO625" s="1039"/>
      <c r="DP625" s="1039"/>
      <c r="DQ625" s="1039"/>
      <c r="DR625" s="1039"/>
      <c r="DS625" s="1039"/>
      <c r="DT625" s="1039"/>
      <c r="DU625" s="1039"/>
      <c r="DV625" s="1039"/>
      <c r="DW625" s="1039"/>
      <c r="DX625" s="1039"/>
      <c r="DY625" s="1039"/>
      <c r="DZ625" s="1039"/>
      <c r="EA625" s="1039"/>
      <c r="EB625" s="1039"/>
      <c r="EC625" s="1039"/>
      <c r="ED625" s="1039"/>
      <c r="EE625" s="1039"/>
      <c r="EF625" s="1039"/>
      <c r="EG625" s="1039"/>
      <c r="EH625" s="1039"/>
      <c r="EI625" s="1039"/>
      <c r="EJ625" s="1039"/>
      <c r="EK625" s="1039"/>
      <c r="EL625" s="1039"/>
      <c r="EM625" s="1039"/>
      <c r="EN625" s="1039"/>
      <c r="EO625" s="1039"/>
      <c r="EP625" s="1039"/>
      <c r="EQ625" s="1039"/>
      <c r="ER625" s="1039"/>
      <c r="ES625" s="1039"/>
    </row>
    <row r="626" spans="1:149" s="983" customFormat="1" ht="15" customHeight="1">
      <c r="A626" s="806"/>
      <c r="B626" s="840"/>
      <c r="C626" s="932" t="s">
        <v>1474</v>
      </c>
      <c r="D626" s="847" t="s">
        <v>281</v>
      </c>
      <c r="E626" s="848">
        <v>6</v>
      </c>
      <c r="F626" s="849"/>
      <c r="G626" s="814">
        <f>F626*E626</f>
        <v>0</v>
      </c>
      <c r="H626" s="1013"/>
    </row>
    <row r="627" spans="1:149" s="983" customFormat="1" ht="15" customHeight="1">
      <c r="A627" s="806"/>
      <c r="B627" s="840"/>
      <c r="C627" s="886"/>
      <c r="D627" s="847"/>
      <c r="E627" s="848"/>
      <c r="F627" s="849"/>
      <c r="G627" s="814"/>
      <c r="H627" s="1013"/>
    </row>
    <row r="628" spans="1:149" s="1040" customFormat="1" ht="32">
      <c r="A628" s="806" t="s">
        <v>1731</v>
      </c>
      <c r="B628" s="840"/>
      <c r="C628" s="886" t="s">
        <v>1732</v>
      </c>
      <c r="D628" s="847"/>
      <c r="E628" s="848"/>
      <c r="F628" s="849"/>
      <c r="G628" s="814"/>
      <c r="H628" s="1043"/>
      <c r="I628" s="1039"/>
      <c r="J628" s="1039"/>
      <c r="K628" s="1039"/>
      <c r="L628" s="1039"/>
      <c r="M628" s="1039"/>
      <c r="N628" s="1039"/>
      <c r="O628" s="1039"/>
      <c r="P628" s="1039"/>
      <c r="Q628" s="1039"/>
      <c r="R628" s="1039"/>
      <c r="S628" s="1039"/>
      <c r="T628" s="1039"/>
      <c r="U628" s="1039"/>
      <c r="V628" s="1039"/>
      <c r="W628" s="1039"/>
      <c r="X628" s="1039"/>
      <c r="Y628" s="1039"/>
      <c r="Z628" s="1039"/>
      <c r="AA628" s="1039"/>
      <c r="AB628" s="1039"/>
      <c r="AC628" s="1039"/>
      <c r="AD628" s="1039"/>
      <c r="AE628" s="1039"/>
      <c r="AF628" s="1039"/>
      <c r="AG628" s="1039"/>
      <c r="AH628" s="1039"/>
      <c r="AI628" s="1039"/>
      <c r="AJ628" s="1039"/>
      <c r="AK628" s="1039"/>
      <c r="AL628" s="1039"/>
      <c r="AM628" s="1039"/>
      <c r="AN628" s="1039"/>
      <c r="AO628" s="1039"/>
      <c r="AP628" s="1039"/>
      <c r="AQ628" s="1039"/>
      <c r="AR628" s="1039"/>
      <c r="AS628" s="1039"/>
      <c r="AT628" s="1039"/>
      <c r="AU628" s="1039"/>
      <c r="AV628" s="1039"/>
      <c r="AW628" s="1039"/>
      <c r="AX628" s="1039"/>
      <c r="AY628" s="1039"/>
      <c r="AZ628" s="1039"/>
      <c r="BA628" s="1039"/>
      <c r="BB628" s="1039"/>
      <c r="BC628" s="1039"/>
      <c r="BD628" s="1039"/>
      <c r="BE628" s="1039"/>
      <c r="BF628" s="1039"/>
      <c r="BG628" s="1039"/>
      <c r="BH628" s="1039"/>
      <c r="BI628" s="1039"/>
      <c r="BJ628" s="1039"/>
      <c r="BK628" s="1039"/>
      <c r="BL628" s="1039"/>
      <c r="BM628" s="1039"/>
      <c r="BN628" s="1039"/>
      <c r="BO628" s="1039"/>
      <c r="BP628" s="1039"/>
      <c r="BQ628" s="1039"/>
      <c r="BR628" s="1039"/>
      <c r="BS628" s="1039"/>
      <c r="BT628" s="1039"/>
      <c r="BU628" s="1039"/>
      <c r="BV628" s="1039"/>
      <c r="BW628" s="1039"/>
      <c r="BX628" s="1039"/>
      <c r="BY628" s="1039"/>
      <c r="BZ628" s="1039"/>
      <c r="CA628" s="1039"/>
      <c r="CB628" s="1039"/>
      <c r="CC628" s="1039"/>
      <c r="CD628" s="1039"/>
      <c r="CE628" s="1039"/>
      <c r="CF628" s="1039"/>
      <c r="CG628" s="1039"/>
      <c r="CH628" s="1039"/>
      <c r="CI628" s="1039"/>
      <c r="CJ628" s="1039"/>
      <c r="CK628" s="1039"/>
      <c r="CL628" s="1039"/>
      <c r="CM628" s="1039"/>
      <c r="CN628" s="1039"/>
      <c r="CO628" s="1039"/>
      <c r="CP628" s="1039"/>
      <c r="CQ628" s="1039"/>
      <c r="CR628" s="1039"/>
      <c r="CS628" s="1039"/>
      <c r="CT628" s="1039"/>
      <c r="CU628" s="1039"/>
      <c r="CV628" s="1039"/>
      <c r="CW628" s="1039"/>
      <c r="CX628" s="1039"/>
      <c r="CY628" s="1039"/>
      <c r="CZ628" s="1039"/>
      <c r="DA628" s="1039"/>
      <c r="DB628" s="1039"/>
      <c r="DC628" s="1039"/>
      <c r="DD628" s="1039"/>
      <c r="DE628" s="1039"/>
      <c r="DF628" s="1039"/>
      <c r="DG628" s="1039"/>
      <c r="DH628" s="1039"/>
      <c r="DI628" s="1039"/>
      <c r="DJ628" s="1039"/>
      <c r="DK628" s="1039"/>
      <c r="DL628" s="1039"/>
      <c r="DM628" s="1039"/>
      <c r="DN628" s="1039"/>
      <c r="DO628" s="1039"/>
      <c r="DP628" s="1039"/>
      <c r="DQ628" s="1039"/>
      <c r="DR628" s="1039"/>
      <c r="DS628" s="1039"/>
      <c r="DT628" s="1039"/>
      <c r="DU628" s="1039"/>
      <c r="DV628" s="1039"/>
      <c r="DW628" s="1039"/>
      <c r="DX628" s="1039"/>
      <c r="DY628" s="1039"/>
      <c r="DZ628" s="1039"/>
      <c r="EA628" s="1039"/>
      <c r="EB628" s="1039"/>
      <c r="EC628" s="1039"/>
      <c r="ED628" s="1039"/>
      <c r="EE628" s="1039"/>
      <c r="EF628" s="1039"/>
      <c r="EG628" s="1039"/>
      <c r="EH628" s="1039"/>
      <c r="EI628" s="1039"/>
      <c r="EJ628" s="1039"/>
      <c r="EK628" s="1039"/>
      <c r="EL628" s="1039"/>
      <c r="EM628" s="1039"/>
      <c r="EN628" s="1039"/>
      <c r="EO628" s="1039"/>
      <c r="EP628" s="1039"/>
      <c r="EQ628" s="1039"/>
      <c r="ER628" s="1039"/>
      <c r="ES628" s="1039"/>
    </row>
    <row r="629" spans="1:149" s="983" customFormat="1" ht="15" customHeight="1">
      <c r="A629" s="806"/>
      <c r="B629" s="840"/>
      <c r="C629" s="932" t="s">
        <v>1474</v>
      </c>
      <c r="D629" s="847" t="s">
        <v>281</v>
      </c>
      <c r="E629" s="848">
        <v>18</v>
      </c>
      <c r="F629" s="849"/>
      <c r="G629" s="814">
        <f>F629*E629</f>
        <v>0</v>
      </c>
      <c r="H629" s="1013"/>
    </row>
    <row r="630" spans="1:149" s="983" customFormat="1" ht="15" customHeight="1">
      <c r="A630" s="806"/>
      <c r="B630" s="840"/>
      <c r="C630" s="886"/>
      <c r="D630" s="847"/>
      <c r="E630" s="848"/>
      <c r="F630" s="849"/>
      <c r="G630" s="814"/>
      <c r="H630" s="1013"/>
    </row>
    <row r="631" spans="1:149" s="983" customFormat="1" ht="48">
      <c r="A631" s="1207" t="s">
        <v>1733</v>
      </c>
      <c r="B631" s="910"/>
      <c r="C631" s="886" t="s">
        <v>1734</v>
      </c>
      <c r="D631" s="842"/>
      <c r="E631" s="847"/>
      <c r="F631" s="849"/>
      <c r="G631" s="814"/>
      <c r="H631" s="1034"/>
    </row>
    <row r="632" spans="1:149" s="983" customFormat="1" ht="15" customHeight="1">
      <c r="A632" s="1206"/>
      <c r="B632" s="840"/>
      <c r="C632" s="886" t="s">
        <v>1474</v>
      </c>
      <c r="D632" s="847" t="s">
        <v>281</v>
      </c>
      <c r="E632" s="848">
        <v>30</v>
      </c>
      <c r="F632" s="849"/>
      <c r="G632" s="814">
        <f>F632*E632</f>
        <v>0</v>
      </c>
      <c r="H632" s="1013"/>
    </row>
    <row r="633" spans="1:149" s="983" customFormat="1" ht="15" customHeight="1">
      <c r="A633" s="873"/>
      <c r="B633" s="840"/>
      <c r="C633" s="933"/>
      <c r="D633" s="847"/>
      <c r="E633" s="934"/>
      <c r="F633" s="935"/>
      <c r="G633" s="814"/>
      <c r="H633" s="1044"/>
      <c r="P633" s="1039"/>
      <c r="Q633" s="1039"/>
      <c r="R633" s="1039"/>
      <c r="S633" s="1039"/>
      <c r="T633" s="1039"/>
      <c r="U633" s="1039"/>
      <c r="V633" s="1039"/>
      <c r="W633" s="1039"/>
      <c r="X633" s="1039"/>
      <c r="Y633" s="1039"/>
      <c r="Z633" s="1039"/>
      <c r="AA633" s="1039"/>
      <c r="AB633" s="1039"/>
      <c r="AC633" s="1039"/>
      <c r="AD633" s="1039"/>
      <c r="AE633" s="1039"/>
      <c r="AF633" s="1039"/>
      <c r="AG633" s="1039"/>
      <c r="AH633" s="1039"/>
      <c r="AI633" s="1039"/>
      <c r="AJ633" s="1039"/>
      <c r="AK633" s="1039"/>
      <c r="AL633" s="1039"/>
      <c r="AM633" s="1039"/>
      <c r="AN633" s="1039"/>
      <c r="AO633" s="1039"/>
      <c r="AP633" s="1039"/>
      <c r="AQ633" s="1039"/>
      <c r="AR633" s="1039"/>
      <c r="AS633" s="1039"/>
      <c r="AT633" s="1039"/>
      <c r="AU633" s="1039"/>
      <c r="AV633" s="1039"/>
      <c r="AW633" s="1039"/>
      <c r="AX633" s="1039"/>
      <c r="AY633" s="1039"/>
      <c r="AZ633" s="1039"/>
      <c r="BA633" s="1039"/>
      <c r="BB633" s="1039"/>
      <c r="BC633" s="1039"/>
      <c r="BD633" s="1039"/>
      <c r="BE633" s="1039"/>
      <c r="BF633" s="1039"/>
      <c r="BG633" s="1039"/>
      <c r="BH633" s="1039"/>
      <c r="BI633" s="1039"/>
      <c r="BJ633" s="1039"/>
      <c r="BK633" s="1039"/>
      <c r="BL633" s="1039"/>
      <c r="BM633" s="1039"/>
      <c r="BN633" s="1039"/>
      <c r="BO633" s="1039"/>
      <c r="BP633" s="1039"/>
      <c r="BQ633" s="1039"/>
      <c r="BR633" s="1039"/>
      <c r="BS633" s="1039"/>
      <c r="BT633" s="1039"/>
      <c r="BU633" s="1039"/>
      <c r="BV633" s="1039"/>
      <c r="BW633" s="1039"/>
      <c r="BX633" s="1039"/>
      <c r="BY633" s="1039"/>
      <c r="BZ633" s="1039"/>
      <c r="CA633" s="1039"/>
      <c r="CB633" s="1039"/>
      <c r="CC633" s="1039"/>
      <c r="CD633" s="1039"/>
      <c r="CE633" s="1039"/>
      <c r="CF633" s="1039"/>
      <c r="CG633" s="1039"/>
      <c r="CH633" s="1039"/>
      <c r="CI633" s="1039"/>
      <c r="CJ633" s="1039"/>
      <c r="CK633" s="1039"/>
      <c r="CL633" s="1039"/>
      <c r="CM633" s="1039"/>
      <c r="CN633" s="1039"/>
      <c r="CO633" s="1039"/>
      <c r="CP633" s="1039"/>
      <c r="CQ633" s="1039"/>
      <c r="CR633" s="1039"/>
      <c r="CS633" s="1039"/>
      <c r="CT633" s="1039"/>
      <c r="CU633" s="1039"/>
      <c r="CV633" s="1039"/>
      <c r="CW633" s="1039"/>
      <c r="CX633" s="1039"/>
      <c r="CY633" s="1039"/>
      <c r="CZ633" s="1039"/>
      <c r="DA633" s="1039"/>
      <c r="DB633" s="1039"/>
      <c r="DC633" s="1039"/>
      <c r="DD633" s="1039"/>
      <c r="DE633" s="1039"/>
      <c r="DF633" s="1039"/>
      <c r="DG633" s="1039"/>
      <c r="DH633" s="1039"/>
      <c r="DI633" s="1039"/>
      <c r="DJ633" s="1039"/>
      <c r="DK633" s="1039"/>
      <c r="DL633" s="1039"/>
      <c r="DM633" s="1039"/>
      <c r="DN633" s="1039"/>
      <c r="DO633" s="1039"/>
      <c r="DP633" s="1039"/>
      <c r="DQ633" s="1039"/>
      <c r="DR633" s="1039"/>
      <c r="DS633" s="1039"/>
      <c r="DT633" s="1039"/>
      <c r="DU633" s="1039"/>
      <c r="DV633" s="1039"/>
      <c r="DW633" s="1039"/>
      <c r="DX633" s="1039"/>
      <c r="DY633" s="1039"/>
      <c r="DZ633" s="1039"/>
      <c r="EA633" s="1039"/>
      <c r="EB633" s="1039"/>
      <c r="EC633" s="1039"/>
      <c r="ED633" s="1039"/>
      <c r="EE633" s="1039"/>
      <c r="EF633" s="1039"/>
      <c r="EG633" s="1039"/>
      <c r="EH633" s="1039"/>
      <c r="EI633" s="1039"/>
      <c r="EJ633" s="1039"/>
      <c r="EK633" s="1039"/>
      <c r="EL633" s="1039"/>
      <c r="EM633" s="1039"/>
      <c r="EN633" s="1039"/>
      <c r="EO633" s="1039"/>
      <c r="EP633" s="1039"/>
      <c r="EQ633" s="1039"/>
      <c r="ER633" s="1039"/>
      <c r="ES633" s="1039"/>
    </row>
    <row r="634" spans="1:149" s="983" customFormat="1" ht="48">
      <c r="A634" s="1207" t="s">
        <v>1735</v>
      </c>
      <c r="B634" s="910"/>
      <c r="C634" s="886" t="s">
        <v>1736</v>
      </c>
      <c r="D634" s="842"/>
      <c r="E634" s="847"/>
      <c r="F634" s="849"/>
      <c r="G634" s="814"/>
      <c r="H634" s="1013"/>
    </row>
    <row r="635" spans="1:149" s="983" customFormat="1" ht="15" customHeight="1">
      <c r="A635" s="1206"/>
      <c r="B635" s="840"/>
      <c r="C635" s="886" t="s">
        <v>1474</v>
      </c>
      <c r="D635" s="847" t="s">
        <v>281</v>
      </c>
      <c r="E635" s="848">
        <v>8</v>
      </c>
      <c r="F635" s="849"/>
      <c r="G635" s="814">
        <f>F635*E635</f>
        <v>0</v>
      </c>
      <c r="H635" s="1013"/>
    </row>
    <row r="636" spans="1:149" s="983" customFormat="1" ht="15" customHeight="1">
      <c r="A636" s="873"/>
      <c r="B636" s="840"/>
      <c r="C636" s="936"/>
      <c r="D636" s="847"/>
      <c r="E636" s="934"/>
      <c r="F636" s="935"/>
      <c r="G636" s="814"/>
      <c r="H636" s="1013"/>
      <c r="P636" s="1039"/>
      <c r="Q636" s="1039"/>
      <c r="R636" s="1039"/>
      <c r="S636" s="1039"/>
      <c r="T636" s="1039"/>
      <c r="U636" s="1039"/>
      <c r="V636" s="1039"/>
      <c r="W636" s="1039"/>
      <c r="X636" s="1039"/>
      <c r="Y636" s="1039"/>
      <c r="Z636" s="1039"/>
      <c r="AA636" s="1039"/>
      <c r="AB636" s="1039"/>
      <c r="AC636" s="1039"/>
      <c r="AD636" s="1039"/>
      <c r="AE636" s="1039"/>
      <c r="AF636" s="1039"/>
      <c r="AG636" s="1039"/>
      <c r="AH636" s="1039"/>
      <c r="AI636" s="1039"/>
      <c r="AJ636" s="1039"/>
      <c r="AK636" s="1039"/>
      <c r="AL636" s="1039"/>
      <c r="AM636" s="1039"/>
      <c r="AN636" s="1039"/>
      <c r="AO636" s="1039"/>
      <c r="AP636" s="1039"/>
      <c r="AQ636" s="1039"/>
      <c r="AR636" s="1039"/>
      <c r="AS636" s="1039"/>
      <c r="AT636" s="1039"/>
      <c r="AU636" s="1039"/>
      <c r="AV636" s="1039"/>
      <c r="AW636" s="1039"/>
      <c r="AX636" s="1039"/>
      <c r="AY636" s="1039"/>
      <c r="AZ636" s="1039"/>
      <c r="BA636" s="1039"/>
      <c r="BB636" s="1039"/>
      <c r="BC636" s="1039"/>
      <c r="BD636" s="1039"/>
      <c r="BE636" s="1039"/>
      <c r="BF636" s="1039"/>
      <c r="BG636" s="1039"/>
      <c r="BH636" s="1039"/>
      <c r="BI636" s="1039"/>
      <c r="BJ636" s="1039"/>
      <c r="BK636" s="1039"/>
      <c r="BL636" s="1039"/>
      <c r="BM636" s="1039"/>
      <c r="BN636" s="1039"/>
      <c r="BO636" s="1039"/>
      <c r="BP636" s="1039"/>
      <c r="BQ636" s="1039"/>
      <c r="BR636" s="1039"/>
      <c r="BS636" s="1039"/>
      <c r="BT636" s="1039"/>
      <c r="BU636" s="1039"/>
      <c r="BV636" s="1039"/>
      <c r="BW636" s="1039"/>
      <c r="BX636" s="1039"/>
      <c r="BY636" s="1039"/>
      <c r="BZ636" s="1039"/>
      <c r="CA636" s="1039"/>
      <c r="CB636" s="1039"/>
      <c r="CC636" s="1039"/>
      <c r="CD636" s="1039"/>
      <c r="CE636" s="1039"/>
      <c r="CF636" s="1039"/>
      <c r="CG636" s="1039"/>
      <c r="CH636" s="1039"/>
      <c r="CI636" s="1039"/>
      <c r="CJ636" s="1039"/>
      <c r="CK636" s="1039"/>
      <c r="CL636" s="1039"/>
      <c r="CM636" s="1039"/>
      <c r="CN636" s="1039"/>
      <c r="CO636" s="1039"/>
      <c r="CP636" s="1039"/>
      <c r="CQ636" s="1039"/>
      <c r="CR636" s="1039"/>
      <c r="CS636" s="1039"/>
      <c r="CT636" s="1039"/>
      <c r="CU636" s="1039"/>
      <c r="CV636" s="1039"/>
      <c r="CW636" s="1039"/>
      <c r="CX636" s="1039"/>
      <c r="CY636" s="1039"/>
      <c r="CZ636" s="1039"/>
      <c r="DA636" s="1039"/>
      <c r="DB636" s="1039"/>
      <c r="DC636" s="1039"/>
      <c r="DD636" s="1039"/>
      <c r="DE636" s="1039"/>
      <c r="DF636" s="1039"/>
      <c r="DG636" s="1039"/>
      <c r="DH636" s="1039"/>
      <c r="DI636" s="1039"/>
      <c r="DJ636" s="1039"/>
      <c r="DK636" s="1039"/>
      <c r="DL636" s="1039"/>
      <c r="DM636" s="1039"/>
      <c r="DN636" s="1039"/>
      <c r="DO636" s="1039"/>
      <c r="DP636" s="1039"/>
      <c r="DQ636" s="1039"/>
      <c r="DR636" s="1039"/>
      <c r="DS636" s="1039"/>
      <c r="DT636" s="1039"/>
      <c r="DU636" s="1039"/>
      <c r="DV636" s="1039"/>
      <c r="DW636" s="1039"/>
      <c r="DX636" s="1039"/>
      <c r="DY636" s="1039"/>
      <c r="DZ636" s="1039"/>
      <c r="EA636" s="1039"/>
      <c r="EB636" s="1039"/>
      <c r="EC636" s="1039"/>
      <c r="ED636" s="1039"/>
      <c r="EE636" s="1039"/>
      <c r="EF636" s="1039"/>
      <c r="EG636" s="1039"/>
      <c r="EH636" s="1039"/>
      <c r="EI636" s="1039"/>
      <c r="EJ636" s="1039"/>
      <c r="EK636" s="1039"/>
      <c r="EL636" s="1039"/>
      <c r="EM636" s="1039"/>
      <c r="EN636" s="1039"/>
      <c r="EO636" s="1039"/>
      <c r="EP636" s="1039"/>
      <c r="EQ636" s="1039"/>
      <c r="ER636" s="1039"/>
      <c r="ES636" s="1039"/>
    </row>
    <row r="637" spans="1:149" s="983" customFormat="1" ht="48">
      <c r="A637" s="1207" t="s">
        <v>1737</v>
      </c>
      <c r="B637" s="910"/>
      <c r="C637" s="886" t="s">
        <v>1738</v>
      </c>
      <c r="D637" s="842"/>
      <c r="E637" s="847"/>
      <c r="F637" s="849"/>
      <c r="G637" s="814"/>
      <c r="H637" s="1034"/>
    </row>
    <row r="638" spans="1:149" s="983" customFormat="1" ht="15" customHeight="1">
      <c r="A638" s="1206"/>
      <c r="B638" s="840"/>
      <c r="C638" s="886" t="s">
        <v>1474</v>
      </c>
      <c r="D638" s="847" t="s">
        <v>281</v>
      </c>
      <c r="E638" s="848">
        <v>14</v>
      </c>
      <c r="F638" s="849"/>
      <c r="G638" s="814">
        <f>F638*E638</f>
        <v>0</v>
      </c>
      <c r="H638" s="1013"/>
    </row>
    <row r="639" spans="1:149" s="983" customFormat="1" ht="15" customHeight="1">
      <c r="A639" s="873"/>
      <c r="B639" s="840"/>
      <c r="C639" s="933"/>
      <c r="D639" s="847"/>
      <c r="E639" s="934"/>
      <c r="F639" s="935"/>
      <c r="G639" s="814"/>
      <c r="H639" s="1044"/>
      <c r="P639" s="1039"/>
      <c r="Q639" s="1039"/>
      <c r="R639" s="1039"/>
      <c r="S639" s="1039"/>
      <c r="T639" s="1039"/>
      <c r="U639" s="1039"/>
      <c r="V639" s="1039"/>
      <c r="W639" s="1039"/>
      <c r="X639" s="1039"/>
      <c r="Y639" s="1039"/>
      <c r="Z639" s="1039"/>
      <c r="AA639" s="1039"/>
      <c r="AB639" s="1039"/>
      <c r="AC639" s="1039"/>
      <c r="AD639" s="1039"/>
      <c r="AE639" s="1039"/>
      <c r="AF639" s="1039"/>
      <c r="AG639" s="1039"/>
      <c r="AH639" s="1039"/>
      <c r="AI639" s="1039"/>
      <c r="AJ639" s="1039"/>
      <c r="AK639" s="1039"/>
      <c r="AL639" s="1039"/>
      <c r="AM639" s="1039"/>
      <c r="AN639" s="1039"/>
      <c r="AO639" s="1039"/>
      <c r="AP639" s="1039"/>
      <c r="AQ639" s="1039"/>
      <c r="AR639" s="1039"/>
      <c r="AS639" s="1039"/>
      <c r="AT639" s="1039"/>
      <c r="AU639" s="1039"/>
      <c r="AV639" s="1039"/>
      <c r="AW639" s="1039"/>
      <c r="AX639" s="1039"/>
      <c r="AY639" s="1039"/>
      <c r="AZ639" s="1039"/>
      <c r="BA639" s="1039"/>
      <c r="BB639" s="1039"/>
      <c r="BC639" s="1039"/>
      <c r="BD639" s="1039"/>
      <c r="BE639" s="1039"/>
      <c r="BF639" s="1039"/>
      <c r="BG639" s="1039"/>
      <c r="BH639" s="1039"/>
      <c r="BI639" s="1039"/>
      <c r="BJ639" s="1039"/>
      <c r="BK639" s="1039"/>
      <c r="BL639" s="1039"/>
      <c r="BM639" s="1039"/>
      <c r="BN639" s="1039"/>
      <c r="BO639" s="1039"/>
      <c r="BP639" s="1039"/>
      <c r="BQ639" s="1039"/>
      <c r="BR639" s="1039"/>
      <c r="BS639" s="1039"/>
      <c r="BT639" s="1039"/>
      <c r="BU639" s="1039"/>
      <c r="BV639" s="1039"/>
      <c r="BW639" s="1039"/>
      <c r="BX639" s="1039"/>
      <c r="BY639" s="1039"/>
      <c r="BZ639" s="1039"/>
      <c r="CA639" s="1039"/>
      <c r="CB639" s="1039"/>
      <c r="CC639" s="1039"/>
      <c r="CD639" s="1039"/>
      <c r="CE639" s="1039"/>
      <c r="CF639" s="1039"/>
      <c r="CG639" s="1039"/>
      <c r="CH639" s="1039"/>
      <c r="CI639" s="1039"/>
      <c r="CJ639" s="1039"/>
      <c r="CK639" s="1039"/>
      <c r="CL639" s="1039"/>
      <c r="CM639" s="1039"/>
      <c r="CN639" s="1039"/>
      <c r="CO639" s="1039"/>
      <c r="CP639" s="1039"/>
      <c r="CQ639" s="1039"/>
      <c r="CR639" s="1039"/>
      <c r="CS639" s="1039"/>
      <c r="CT639" s="1039"/>
      <c r="CU639" s="1039"/>
      <c r="CV639" s="1039"/>
      <c r="CW639" s="1039"/>
      <c r="CX639" s="1039"/>
      <c r="CY639" s="1039"/>
      <c r="CZ639" s="1039"/>
      <c r="DA639" s="1039"/>
      <c r="DB639" s="1039"/>
      <c r="DC639" s="1039"/>
      <c r="DD639" s="1039"/>
      <c r="DE639" s="1039"/>
      <c r="DF639" s="1039"/>
      <c r="DG639" s="1039"/>
      <c r="DH639" s="1039"/>
      <c r="DI639" s="1039"/>
      <c r="DJ639" s="1039"/>
      <c r="DK639" s="1039"/>
      <c r="DL639" s="1039"/>
      <c r="DM639" s="1039"/>
      <c r="DN639" s="1039"/>
      <c r="DO639" s="1039"/>
      <c r="DP639" s="1039"/>
      <c r="DQ639" s="1039"/>
      <c r="DR639" s="1039"/>
      <c r="DS639" s="1039"/>
      <c r="DT639" s="1039"/>
      <c r="DU639" s="1039"/>
      <c r="DV639" s="1039"/>
      <c r="DW639" s="1039"/>
      <c r="DX639" s="1039"/>
      <c r="DY639" s="1039"/>
      <c r="DZ639" s="1039"/>
      <c r="EA639" s="1039"/>
      <c r="EB639" s="1039"/>
      <c r="EC639" s="1039"/>
      <c r="ED639" s="1039"/>
      <c r="EE639" s="1039"/>
      <c r="EF639" s="1039"/>
      <c r="EG639" s="1039"/>
      <c r="EH639" s="1039"/>
      <c r="EI639" s="1039"/>
      <c r="EJ639" s="1039"/>
      <c r="EK639" s="1039"/>
      <c r="EL639" s="1039"/>
      <c r="EM639" s="1039"/>
      <c r="EN639" s="1039"/>
      <c r="EO639" s="1039"/>
      <c r="EP639" s="1039"/>
      <c r="EQ639" s="1039"/>
      <c r="ER639" s="1039"/>
      <c r="ES639" s="1039"/>
    </row>
    <row r="640" spans="1:149" s="983" customFormat="1" ht="44.5" customHeight="1">
      <c r="A640" s="1207" t="s">
        <v>1739</v>
      </c>
      <c r="B640" s="910"/>
      <c r="C640" s="886" t="s">
        <v>1740</v>
      </c>
      <c r="D640" s="842"/>
      <c r="E640" s="847"/>
      <c r="F640" s="849"/>
      <c r="G640" s="814"/>
      <c r="H640" s="1013"/>
    </row>
    <row r="641" spans="1:149" s="983" customFormat="1" ht="15" customHeight="1">
      <c r="A641" s="1206"/>
      <c r="B641" s="840"/>
      <c r="C641" s="886" t="s">
        <v>1474</v>
      </c>
      <c r="D641" s="847" t="s">
        <v>281</v>
      </c>
      <c r="E641" s="848">
        <v>5</v>
      </c>
      <c r="F641" s="849"/>
      <c r="G641" s="814">
        <f>F641*E641</f>
        <v>0</v>
      </c>
      <c r="H641" s="1013"/>
    </row>
    <row r="642" spans="1:149" s="983" customFormat="1" ht="15" customHeight="1">
      <c r="A642" s="873"/>
      <c r="B642" s="840"/>
      <c r="C642" s="936"/>
      <c r="D642" s="847"/>
      <c r="E642" s="934"/>
      <c r="F642" s="935"/>
      <c r="G642" s="814"/>
      <c r="H642" s="1013"/>
      <c r="P642" s="1039"/>
      <c r="Q642" s="1039"/>
      <c r="R642" s="1039"/>
      <c r="S642" s="1039"/>
      <c r="T642" s="1039"/>
      <c r="U642" s="1039"/>
      <c r="V642" s="1039"/>
      <c r="W642" s="1039"/>
      <c r="X642" s="1039"/>
      <c r="Y642" s="1039"/>
      <c r="Z642" s="1039"/>
      <c r="AA642" s="1039"/>
      <c r="AB642" s="1039"/>
      <c r="AC642" s="1039"/>
      <c r="AD642" s="1039"/>
      <c r="AE642" s="1039"/>
      <c r="AF642" s="1039"/>
      <c r="AG642" s="1039"/>
      <c r="AH642" s="1039"/>
      <c r="AI642" s="1039"/>
      <c r="AJ642" s="1039"/>
      <c r="AK642" s="1039"/>
      <c r="AL642" s="1039"/>
      <c r="AM642" s="1039"/>
      <c r="AN642" s="1039"/>
      <c r="AO642" s="1039"/>
      <c r="AP642" s="1039"/>
      <c r="AQ642" s="1039"/>
      <c r="AR642" s="1039"/>
      <c r="AS642" s="1039"/>
      <c r="AT642" s="1039"/>
      <c r="AU642" s="1039"/>
      <c r="AV642" s="1039"/>
      <c r="AW642" s="1039"/>
      <c r="AX642" s="1039"/>
      <c r="AY642" s="1039"/>
      <c r="AZ642" s="1039"/>
      <c r="BA642" s="1039"/>
      <c r="BB642" s="1039"/>
      <c r="BC642" s="1039"/>
      <c r="BD642" s="1039"/>
      <c r="BE642" s="1039"/>
      <c r="BF642" s="1039"/>
      <c r="BG642" s="1039"/>
      <c r="BH642" s="1039"/>
      <c r="BI642" s="1039"/>
      <c r="BJ642" s="1039"/>
      <c r="BK642" s="1039"/>
      <c r="BL642" s="1039"/>
      <c r="BM642" s="1039"/>
      <c r="BN642" s="1039"/>
      <c r="BO642" s="1039"/>
      <c r="BP642" s="1039"/>
      <c r="BQ642" s="1039"/>
      <c r="BR642" s="1039"/>
      <c r="BS642" s="1039"/>
      <c r="BT642" s="1039"/>
      <c r="BU642" s="1039"/>
      <c r="BV642" s="1039"/>
      <c r="BW642" s="1039"/>
      <c r="BX642" s="1039"/>
      <c r="BY642" s="1039"/>
      <c r="BZ642" s="1039"/>
      <c r="CA642" s="1039"/>
      <c r="CB642" s="1039"/>
      <c r="CC642" s="1039"/>
      <c r="CD642" s="1039"/>
      <c r="CE642" s="1039"/>
      <c r="CF642" s="1039"/>
      <c r="CG642" s="1039"/>
      <c r="CH642" s="1039"/>
      <c r="CI642" s="1039"/>
      <c r="CJ642" s="1039"/>
      <c r="CK642" s="1039"/>
      <c r="CL642" s="1039"/>
      <c r="CM642" s="1039"/>
      <c r="CN642" s="1039"/>
      <c r="CO642" s="1039"/>
      <c r="CP642" s="1039"/>
      <c r="CQ642" s="1039"/>
      <c r="CR642" s="1039"/>
      <c r="CS642" s="1039"/>
      <c r="CT642" s="1039"/>
      <c r="CU642" s="1039"/>
      <c r="CV642" s="1039"/>
      <c r="CW642" s="1039"/>
      <c r="CX642" s="1039"/>
      <c r="CY642" s="1039"/>
      <c r="CZ642" s="1039"/>
      <c r="DA642" s="1039"/>
      <c r="DB642" s="1039"/>
      <c r="DC642" s="1039"/>
      <c r="DD642" s="1039"/>
      <c r="DE642" s="1039"/>
      <c r="DF642" s="1039"/>
      <c r="DG642" s="1039"/>
      <c r="DH642" s="1039"/>
      <c r="DI642" s="1039"/>
      <c r="DJ642" s="1039"/>
      <c r="DK642" s="1039"/>
      <c r="DL642" s="1039"/>
      <c r="DM642" s="1039"/>
      <c r="DN642" s="1039"/>
      <c r="DO642" s="1039"/>
      <c r="DP642" s="1039"/>
      <c r="DQ642" s="1039"/>
      <c r="DR642" s="1039"/>
      <c r="DS642" s="1039"/>
      <c r="DT642" s="1039"/>
      <c r="DU642" s="1039"/>
      <c r="DV642" s="1039"/>
      <c r="DW642" s="1039"/>
      <c r="DX642" s="1039"/>
      <c r="DY642" s="1039"/>
      <c r="DZ642" s="1039"/>
      <c r="EA642" s="1039"/>
      <c r="EB642" s="1039"/>
      <c r="EC642" s="1039"/>
      <c r="ED642" s="1039"/>
      <c r="EE642" s="1039"/>
      <c r="EF642" s="1039"/>
      <c r="EG642" s="1039"/>
      <c r="EH642" s="1039"/>
      <c r="EI642" s="1039"/>
      <c r="EJ642" s="1039"/>
      <c r="EK642" s="1039"/>
      <c r="EL642" s="1039"/>
      <c r="EM642" s="1039"/>
      <c r="EN642" s="1039"/>
      <c r="EO642" s="1039"/>
      <c r="EP642" s="1039"/>
      <c r="EQ642" s="1039"/>
      <c r="ER642" s="1039"/>
      <c r="ES642" s="1039"/>
    </row>
    <row r="643" spans="1:149" s="983" customFormat="1" ht="44.5" customHeight="1">
      <c r="A643" s="1207" t="s">
        <v>1741</v>
      </c>
      <c r="B643" s="910"/>
      <c r="C643" s="886" t="s">
        <v>1742</v>
      </c>
      <c r="D643" s="842"/>
      <c r="E643" s="847"/>
      <c r="F643" s="849"/>
      <c r="G643" s="814"/>
      <c r="H643" s="1013"/>
    </row>
    <row r="644" spans="1:149" s="983" customFormat="1" ht="15" customHeight="1">
      <c r="A644" s="1206"/>
      <c r="B644" s="840"/>
      <c r="C644" s="886" t="s">
        <v>1474</v>
      </c>
      <c r="D644" s="847" t="s">
        <v>281</v>
      </c>
      <c r="E644" s="848">
        <v>3</v>
      </c>
      <c r="F644" s="849"/>
      <c r="G644" s="814">
        <f>F644*E644</f>
        <v>0</v>
      </c>
      <c r="H644" s="1013"/>
    </row>
    <row r="645" spans="1:149" s="983" customFormat="1" ht="15" customHeight="1">
      <c r="A645" s="873"/>
      <c r="B645" s="840"/>
      <c r="C645" s="936"/>
      <c r="D645" s="847"/>
      <c r="E645" s="934"/>
      <c r="F645" s="935"/>
      <c r="G645" s="814"/>
      <c r="H645" s="1013"/>
      <c r="P645" s="1039"/>
      <c r="Q645" s="1039"/>
      <c r="R645" s="1039"/>
      <c r="S645" s="1039"/>
      <c r="T645" s="1039"/>
      <c r="U645" s="1039"/>
      <c r="V645" s="1039"/>
      <c r="W645" s="1039"/>
      <c r="X645" s="1039"/>
      <c r="Y645" s="1039"/>
      <c r="Z645" s="1039"/>
      <c r="AA645" s="1039"/>
      <c r="AB645" s="1039"/>
      <c r="AC645" s="1039"/>
      <c r="AD645" s="1039"/>
      <c r="AE645" s="1039"/>
      <c r="AF645" s="1039"/>
      <c r="AG645" s="1039"/>
      <c r="AH645" s="1039"/>
      <c r="AI645" s="1039"/>
      <c r="AJ645" s="1039"/>
      <c r="AK645" s="1039"/>
      <c r="AL645" s="1039"/>
      <c r="AM645" s="1039"/>
      <c r="AN645" s="1039"/>
      <c r="AO645" s="1039"/>
      <c r="AP645" s="1039"/>
      <c r="AQ645" s="1039"/>
      <c r="AR645" s="1039"/>
      <c r="AS645" s="1039"/>
      <c r="AT645" s="1039"/>
      <c r="AU645" s="1039"/>
      <c r="AV645" s="1039"/>
      <c r="AW645" s="1039"/>
      <c r="AX645" s="1039"/>
      <c r="AY645" s="1039"/>
      <c r="AZ645" s="1039"/>
      <c r="BA645" s="1039"/>
      <c r="BB645" s="1039"/>
      <c r="BC645" s="1039"/>
      <c r="BD645" s="1039"/>
      <c r="BE645" s="1039"/>
      <c r="BF645" s="1039"/>
      <c r="BG645" s="1039"/>
      <c r="BH645" s="1039"/>
      <c r="BI645" s="1039"/>
      <c r="BJ645" s="1039"/>
      <c r="BK645" s="1039"/>
      <c r="BL645" s="1039"/>
      <c r="BM645" s="1039"/>
      <c r="BN645" s="1039"/>
      <c r="BO645" s="1039"/>
      <c r="BP645" s="1039"/>
      <c r="BQ645" s="1039"/>
      <c r="BR645" s="1039"/>
      <c r="BS645" s="1039"/>
      <c r="BT645" s="1039"/>
      <c r="BU645" s="1039"/>
      <c r="BV645" s="1039"/>
      <c r="BW645" s="1039"/>
      <c r="BX645" s="1039"/>
      <c r="BY645" s="1039"/>
      <c r="BZ645" s="1039"/>
      <c r="CA645" s="1039"/>
      <c r="CB645" s="1039"/>
      <c r="CC645" s="1039"/>
      <c r="CD645" s="1039"/>
      <c r="CE645" s="1039"/>
      <c r="CF645" s="1039"/>
      <c r="CG645" s="1039"/>
      <c r="CH645" s="1039"/>
      <c r="CI645" s="1039"/>
      <c r="CJ645" s="1039"/>
      <c r="CK645" s="1039"/>
      <c r="CL645" s="1039"/>
      <c r="CM645" s="1039"/>
      <c r="CN645" s="1039"/>
      <c r="CO645" s="1039"/>
      <c r="CP645" s="1039"/>
      <c r="CQ645" s="1039"/>
      <c r="CR645" s="1039"/>
      <c r="CS645" s="1039"/>
      <c r="CT645" s="1039"/>
      <c r="CU645" s="1039"/>
      <c r="CV645" s="1039"/>
      <c r="CW645" s="1039"/>
      <c r="CX645" s="1039"/>
      <c r="CY645" s="1039"/>
      <c r="CZ645" s="1039"/>
      <c r="DA645" s="1039"/>
      <c r="DB645" s="1039"/>
      <c r="DC645" s="1039"/>
      <c r="DD645" s="1039"/>
      <c r="DE645" s="1039"/>
      <c r="DF645" s="1039"/>
      <c r="DG645" s="1039"/>
      <c r="DH645" s="1039"/>
      <c r="DI645" s="1039"/>
      <c r="DJ645" s="1039"/>
      <c r="DK645" s="1039"/>
      <c r="DL645" s="1039"/>
      <c r="DM645" s="1039"/>
      <c r="DN645" s="1039"/>
      <c r="DO645" s="1039"/>
      <c r="DP645" s="1039"/>
      <c r="DQ645" s="1039"/>
      <c r="DR645" s="1039"/>
      <c r="DS645" s="1039"/>
      <c r="DT645" s="1039"/>
      <c r="DU645" s="1039"/>
      <c r="DV645" s="1039"/>
      <c r="DW645" s="1039"/>
      <c r="DX645" s="1039"/>
      <c r="DY645" s="1039"/>
      <c r="DZ645" s="1039"/>
      <c r="EA645" s="1039"/>
      <c r="EB645" s="1039"/>
      <c r="EC645" s="1039"/>
      <c r="ED645" s="1039"/>
      <c r="EE645" s="1039"/>
      <c r="EF645" s="1039"/>
      <c r="EG645" s="1039"/>
      <c r="EH645" s="1039"/>
      <c r="EI645" s="1039"/>
      <c r="EJ645" s="1039"/>
      <c r="EK645" s="1039"/>
      <c r="EL645" s="1039"/>
      <c r="EM645" s="1039"/>
      <c r="EN645" s="1039"/>
      <c r="EO645" s="1039"/>
      <c r="EP645" s="1039"/>
      <c r="EQ645" s="1039"/>
      <c r="ER645" s="1039"/>
      <c r="ES645" s="1039"/>
    </row>
    <row r="646" spans="1:149" s="983" customFormat="1" ht="58.25" customHeight="1">
      <c r="A646" s="1207" t="s">
        <v>1743</v>
      </c>
      <c r="B646" s="910"/>
      <c r="C646" s="886" t="s">
        <v>1744</v>
      </c>
      <c r="D646" s="842"/>
      <c r="E646" s="847"/>
      <c r="F646" s="849"/>
      <c r="G646" s="814"/>
      <c r="H646" s="1034"/>
    </row>
    <row r="647" spans="1:149" s="983" customFormat="1" ht="15" customHeight="1">
      <c r="A647" s="1206"/>
      <c r="B647" s="840"/>
      <c r="C647" s="886" t="s">
        <v>1474</v>
      </c>
      <c r="D647" s="847" t="s">
        <v>281</v>
      </c>
      <c r="E647" s="848">
        <v>5</v>
      </c>
      <c r="F647" s="849"/>
      <c r="G647" s="814">
        <f>F647*E647</f>
        <v>0</v>
      </c>
      <c r="H647" s="1013"/>
    </row>
    <row r="648" spans="1:149" s="983" customFormat="1" ht="15" customHeight="1" thickBot="1">
      <c r="A648" s="873"/>
      <c r="B648" s="840"/>
      <c r="C648" s="933"/>
      <c r="D648" s="847"/>
      <c r="E648" s="934"/>
      <c r="F648" s="935"/>
      <c r="G648" s="937"/>
      <c r="H648" s="1044"/>
      <c r="P648" s="1039"/>
      <c r="Q648" s="1039"/>
      <c r="R648" s="1039"/>
      <c r="S648" s="1039"/>
      <c r="T648" s="1039"/>
      <c r="U648" s="1039"/>
      <c r="V648" s="1039"/>
      <c r="W648" s="1039"/>
      <c r="X648" s="1039"/>
      <c r="Y648" s="1039"/>
      <c r="Z648" s="1039"/>
      <c r="AA648" s="1039"/>
      <c r="AB648" s="1039"/>
      <c r="AC648" s="1039"/>
      <c r="AD648" s="1039"/>
      <c r="AE648" s="1039"/>
      <c r="AF648" s="1039"/>
      <c r="AG648" s="1039"/>
      <c r="AH648" s="1039"/>
      <c r="AI648" s="1039"/>
      <c r="AJ648" s="1039"/>
      <c r="AK648" s="1039"/>
      <c r="AL648" s="1039"/>
      <c r="AM648" s="1039"/>
      <c r="AN648" s="1039"/>
      <c r="AO648" s="1039"/>
      <c r="AP648" s="1039"/>
      <c r="AQ648" s="1039"/>
      <c r="AR648" s="1039"/>
      <c r="AS648" s="1039"/>
      <c r="AT648" s="1039"/>
      <c r="AU648" s="1039"/>
      <c r="AV648" s="1039"/>
      <c r="AW648" s="1039"/>
      <c r="AX648" s="1039"/>
      <c r="AY648" s="1039"/>
      <c r="AZ648" s="1039"/>
      <c r="BA648" s="1039"/>
      <c r="BB648" s="1039"/>
      <c r="BC648" s="1039"/>
      <c r="BD648" s="1039"/>
      <c r="BE648" s="1039"/>
      <c r="BF648" s="1039"/>
      <c r="BG648" s="1039"/>
      <c r="BH648" s="1039"/>
      <c r="BI648" s="1039"/>
      <c r="BJ648" s="1039"/>
      <c r="BK648" s="1039"/>
      <c r="BL648" s="1039"/>
      <c r="BM648" s="1039"/>
      <c r="BN648" s="1039"/>
      <c r="BO648" s="1039"/>
      <c r="BP648" s="1039"/>
      <c r="BQ648" s="1039"/>
      <c r="BR648" s="1039"/>
      <c r="BS648" s="1039"/>
      <c r="BT648" s="1039"/>
      <c r="BU648" s="1039"/>
      <c r="BV648" s="1039"/>
      <c r="BW648" s="1039"/>
      <c r="BX648" s="1039"/>
      <c r="BY648" s="1039"/>
      <c r="BZ648" s="1039"/>
      <c r="CA648" s="1039"/>
      <c r="CB648" s="1039"/>
      <c r="CC648" s="1039"/>
      <c r="CD648" s="1039"/>
      <c r="CE648" s="1039"/>
      <c r="CF648" s="1039"/>
      <c r="CG648" s="1039"/>
      <c r="CH648" s="1039"/>
      <c r="CI648" s="1039"/>
      <c r="CJ648" s="1039"/>
      <c r="CK648" s="1039"/>
      <c r="CL648" s="1039"/>
      <c r="CM648" s="1039"/>
      <c r="CN648" s="1039"/>
      <c r="CO648" s="1039"/>
      <c r="CP648" s="1039"/>
      <c r="CQ648" s="1039"/>
      <c r="CR648" s="1039"/>
      <c r="CS648" s="1039"/>
      <c r="CT648" s="1039"/>
      <c r="CU648" s="1039"/>
      <c r="CV648" s="1039"/>
      <c r="CW648" s="1039"/>
      <c r="CX648" s="1039"/>
      <c r="CY648" s="1039"/>
      <c r="CZ648" s="1039"/>
      <c r="DA648" s="1039"/>
      <c r="DB648" s="1039"/>
      <c r="DC648" s="1039"/>
      <c r="DD648" s="1039"/>
      <c r="DE648" s="1039"/>
      <c r="DF648" s="1039"/>
      <c r="DG648" s="1039"/>
      <c r="DH648" s="1039"/>
      <c r="DI648" s="1039"/>
      <c r="DJ648" s="1039"/>
      <c r="DK648" s="1039"/>
      <c r="DL648" s="1039"/>
      <c r="DM648" s="1039"/>
      <c r="DN648" s="1039"/>
      <c r="DO648" s="1039"/>
      <c r="DP648" s="1039"/>
      <c r="DQ648" s="1039"/>
      <c r="DR648" s="1039"/>
      <c r="DS648" s="1039"/>
      <c r="DT648" s="1039"/>
      <c r="DU648" s="1039"/>
      <c r="DV648" s="1039"/>
      <c r="DW648" s="1039"/>
      <c r="DX648" s="1039"/>
      <c r="DY648" s="1039"/>
      <c r="DZ648" s="1039"/>
      <c r="EA648" s="1039"/>
      <c r="EB648" s="1039"/>
      <c r="EC648" s="1039"/>
      <c r="ED648" s="1039"/>
      <c r="EE648" s="1039"/>
      <c r="EF648" s="1039"/>
      <c r="EG648" s="1039"/>
      <c r="EH648" s="1039"/>
      <c r="EI648" s="1039"/>
      <c r="EJ648" s="1039"/>
      <c r="EK648" s="1039"/>
      <c r="EL648" s="1039"/>
      <c r="EM648" s="1039"/>
      <c r="EN648" s="1039"/>
      <c r="EO648" s="1039"/>
      <c r="EP648" s="1039"/>
      <c r="EQ648" s="1039"/>
      <c r="ER648" s="1039"/>
      <c r="ES648" s="1039"/>
    </row>
    <row r="649" spans="1:149" s="983" customFormat="1" ht="15" customHeight="1" thickBot="1">
      <c r="A649" s="828" t="s">
        <v>324</v>
      </c>
      <c r="B649" s="878"/>
      <c r="C649" s="938" t="s">
        <v>1745</v>
      </c>
      <c r="D649" s="831"/>
      <c r="E649" s="831"/>
      <c r="F649" s="831"/>
      <c r="G649" s="881">
        <f>SUM(G598:G630)</f>
        <v>0</v>
      </c>
      <c r="H649" s="925"/>
    </row>
    <row r="650" spans="1:149" s="983" customFormat="1" ht="15" customHeight="1" thickBot="1">
      <c r="A650" s="939"/>
      <c r="B650" s="919"/>
      <c r="C650" s="940"/>
      <c r="D650" s="918"/>
      <c r="E650" s="941"/>
      <c r="F650" s="942"/>
      <c r="G650" s="943"/>
      <c r="H650" s="1045"/>
    </row>
    <row r="651" spans="1:149" s="983" customFormat="1" ht="15" customHeight="1" thickBot="1">
      <c r="A651" s="828" t="s">
        <v>332</v>
      </c>
      <c r="B651" s="829"/>
      <c r="C651" s="885" t="s">
        <v>384</v>
      </c>
      <c r="D651" s="830"/>
      <c r="E651" s="830"/>
      <c r="F651" s="830"/>
      <c r="G651" s="831"/>
      <c r="H651" s="925"/>
      <c r="P651" s="1039"/>
      <c r="Q651" s="1039"/>
      <c r="R651" s="1039"/>
      <c r="S651" s="1039"/>
      <c r="T651" s="1039"/>
      <c r="U651" s="1039"/>
      <c r="V651" s="1039"/>
      <c r="W651" s="1039"/>
      <c r="X651" s="1039"/>
      <c r="Y651" s="1039"/>
      <c r="Z651" s="1039"/>
      <c r="AA651" s="1039"/>
      <c r="AB651" s="1039"/>
      <c r="AC651" s="1039"/>
      <c r="AD651" s="1039"/>
      <c r="AE651" s="1039"/>
      <c r="AF651" s="1039"/>
      <c r="AG651" s="1039"/>
      <c r="AH651" s="1039"/>
      <c r="AI651" s="1039"/>
      <c r="AJ651" s="1039"/>
      <c r="AK651" s="1039"/>
      <c r="AL651" s="1039"/>
      <c r="AM651" s="1039"/>
      <c r="AN651" s="1039"/>
      <c r="AO651" s="1039"/>
      <c r="AP651" s="1039"/>
      <c r="AQ651" s="1039"/>
      <c r="AR651" s="1039"/>
      <c r="AS651" s="1039"/>
      <c r="AT651" s="1039"/>
      <c r="AU651" s="1039"/>
      <c r="AV651" s="1039"/>
      <c r="AW651" s="1039"/>
      <c r="AX651" s="1039"/>
      <c r="AY651" s="1039"/>
      <c r="AZ651" s="1039"/>
      <c r="BA651" s="1039"/>
      <c r="BB651" s="1039"/>
      <c r="BC651" s="1039"/>
      <c r="BD651" s="1039"/>
      <c r="BE651" s="1039"/>
      <c r="BF651" s="1039"/>
      <c r="BG651" s="1039"/>
      <c r="BH651" s="1039"/>
      <c r="BI651" s="1039"/>
      <c r="BJ651" s="1039"/>
      <c r="BK651" s="1039"/>
      <c r="BL651" s="1039"/>
      <c r="BM651" s="1039"/>
      <c r="BN651" s="1039"/>
      <c r="BO651" s="1039"/>
      <c r="BP651" s="1039"/>
      <c r="BQ651" s="1039"/>
      <c r="BR651" s="1039"/>
      <c r="BS651" s="1039"/>
      <c r="BT651" s="1039"/>
      <c r="BU651" s="1039"/>
      <c r="BV651" s="1039"/>
      <c r="BW651" s="1039"/>
      <c r="BX651" s="1039"/>
      <c r="BY651" s="1039"/>
      <c r="BZ651" s="1039"/>
      <c r="CA651" s="1039"/>
      <c r="CB651" s="1039"/>
      <c r="CC651" s="1039"/>
      <c r="CD651" s="1039"/>
      <c r="CE651" s="1039"/>
      <c r="CF651" s="1039"/>
      <c r="CG651" s="1039"/>
      <c r="CH651" s="1039"/>
      <c r="CI651" s="1039"/>
      <c r="CJ651" s="1039"/>
      <c r="CK651" s="1039"/>
      <c r="CL651" s="1039"/>
      <c r="CM651" s="1039"/>
      <c r="CN651" s="1039"/>
      <c r="CO651" s="1039"/>
      <c r="CP651" s="1039"/>
      <c r="CQ651" s="1039"/>
      <c r="CR651" s="1039"/>
      <c r="CS651" s="1039"/>
      <c r="CT651" s="1039"/>
      <c r="CU651" s="1039"/>
      <c r="CV651" s="1039"/>
      <c r="CW651" s="1039"/>
      <c r="CX651" s="1039"/>
      <c r="CY651" s="1039"/>
      <c r="CZ651" s="1039"/>
      <c r="DA651" s="1039"/>
      <c r="DB651" s="1039"/>
      <c r="DC651" s="1039"/>
      <c r="DD651" s="1039"/>
      <c r="DE651" s="1039"/>
      <c r="DF651" s="1039"/>
      <c r="DG651" s="1039"/>
      <c r="DH651" s="1039"/>
      <c r="DI651" s="1039"/>
      <c r="DJ651" s="1039"/>
      <c r="DK651" s="1039"/>
      <c r="DL651" s="1039"/>
      <c r="DM651" s="1039"/>
      <c r="DN651" s="1039"/>
      <c r="DO651" s="1039"/>
      <c r="DP651" s="1039"/>
      <c r="DQ651" s="1039"/>
      <c r="DR651" s="1039"/>
      <c r="DS651" s="1039"/>
      <c r="DT651" s="1039"/>
      <c r="DU651" s="1039"/>
      <c r="DV651" s="1039"/>
      <c r="DW651" s="1039"/>
      <c r="DX651" s="1039"/>
      <c r="DY651" s="1039"/>
      <c r="DZ651" s="1039"/>
      <c r="EA651" s="1039"/>
      <c r="EB651" s="1039"/>
      <c r="EC651" s="1039"/>
      <c r="ED651" s="1039"/>
      <c r="EE651" s="1039"/>
      <c r="EF651" s="1039"/>
      <c r="EG651" s="1039"/>
      <c r="EH651" s="1039"/>
      <c r="EI651" s="1039"/>
      <c r="EJ651" s="1039"/>
      <c r="EK651" s="1039"/>
      <c r="EL651" s="1039"/>
      <c r="EM651" s="1039"/>
      <c r="EN651" s="1039"/>
      <c r="EO651" s="1039"/>
      <c r="EP651" s="1039"/>
      <c r="EQ651" s="1039"/>
      <c r="ER651" s="1039"/>
      <c r="ES651" s="1039"/>
    </row>
    <row r="652" spans="1:149" s="1040" customFormat="1" ht="15" customHeight="1">
      <c r="A652" s="997"/>
      <c r="B652" s="998"/>
      <c r="C652" s="1037"/>
      <c r="D652" s="1000"/>
      <c r="E652" s="1000"/>
      <c r="F652" s="928"/>
      <c r="G652" s="929"/>
      <c r="H652" s="1038"/>
      <c r="I652" s="1039"/>
      <c r="J652" s="1039"/>
      <c r="K652" s="1039"/>
      <c r="L652" s="1039"/>
      <c r="M652" s="1039"/>
      <c r="N652" s="1039"/>
      <c r="O652" s="1039"/>
      <c r="P652" s="1039"/>
      <c r="Q652" s="1039"/>
      <c r="R652" s="1039"/>
      <c r="S652" s="1039"/>
      <c r="T652" s="1039"/>
      <c r="U652" s="1039"/>
      <c r="V652" s="1039"/>
      <c r="W652" s="1039"/>
      <c r="X652" s="1039"/>
      <c r="Y652" s="1039"/>
      <c r="Z652" s="1039"/>
      <c r="AA652" s="1039"/>
      <c r="AB652" s="1039"/>
      <c r="AC652" s="1039"/>
      <c r="AD652" s="1039"/>
      <c r="AE652" s="1039"/>
      <c r="AF652" s="1039"/>
      <c r="AG652" s="1039"/>
      <c r="AH652" s="1039"/>
      <c r="AI652" s="1039"/>
      <c r="AJ652" s="1039"/>
      <c r="AK652" s="1039"/>
      <c r="AL652" s="1039"/>
      <c r="AM652" s="1039"/>
      <c r="AN652" s="1039"/>
      <c r="AO652" s="1039"/>
      <c r="AP652" s="1039"/>
      <c r="AQ652" s="1039"/>
      <c r="AR652" s="1039"/>
      <c r="AS652" s="1039"/>
      <c r="AT652" s="1039"/>
      <c r="AU652" s="1039"/>
      <c r="AV652" s="1039"/>
      <c r="AW652" s="1039"/>
      <c r="AX652" s="1039"/>
      <c r="AY652" s="1039"/>
      <c r="AZ652" s="1039"/>
      <c r="BA652" s="1039"/>
      <c r="BB652" s="1039"/>
      <c r="BC652" s="1039"/>
      <c r="BD652" s="1039"/>
      <c r="BE652" s="1039"/>
      <c r="BF652" s="1039"/>
      <c r="BG652" s="1039"/>
      <c r="BH652" s="1039"/>
      <c r="BI652" s="1039"/>
      <c r="BJ652" s="1039"/>
      <c r="BK652" s="1039"/>
      <c r="BL652" s="1039"/>
      <c r="BM652" s="1039"/>
      <c r="BN652" s="1039"/>
      <c r="BO652" s="1039"/>
      <c r="BP652" s="1039"/>
      <c r="BQ652" s="1039"/>
      <c r="BR652" s="1039"/>
      <c r="BS652" s="1039"/>
      <c r="BT652" s="1039"/>
      <c r="BU652" s="1039"/>
      <c r="BV652" s="1039"/>
      <c r="BW652" s="1039"/>
      <c r="BX652" s="1039"/>
      <c r="BY652" s="1039"/>
      <c r="BZ652" s="1039"/>
      <c r="CA652" s="1039"/>
      <c r="CB652" s="1039"/>
      <c r="CC652" s="1039"/>
      <c r="CD652" s="1039"/>
      <c r="CE652" s="1039"/>
      <c r="CF652" s="1039"/>
      <c r="CG652" s="1039"/>
      <c r="CH652" s="1039"/>
      <c r="CI652" s="1039"/>
      <c r="CJ652" s="1039"/>
      <c r="CK652" s="1039"/>
      <c r="CL652" s="1039"/>
      <c r="CM652" s="1039"/>
      <c r="CN652" s="1039"/>
      <c r="CO652" s="1039"/>
      <c r="CP652" s="1039"/>
      <c r="CQ652" s="1039"/>
      <c r="CR652" s="1039"/>
      <c r="CS652" s="1039"/>
      <c r="CT652" s="1039"/>
      <c r="CU652" s="1039"/>
      <c r="CV652" s="1039"/>
      <c r="CW652" s="1039"/>
      <c r="CX652" s="1039"/>
      <c r="CY652" s="1039"/>
      <c r="CZ652" s="1039"/>
      <c r="DA652" s="1039"/>
      <c r="DB652" s="1039"/>
      <c r="DC652" s="1039"/>
      <c r="DD652" s="1039"/>
      <c r="DE652" s="1039"/>
      <c r="DF652" s="1039"/>
      <c r="DG652" s="1039"/>
      <c r="DH652" s="1039"/>
      <c r="DI652" s="1039"/>
      <c r="DJ652" s="1039"/>
      <c r="DK652" s="1039"/>
      <c r="DL652" s="1039"/>
      <c r="DM652" s="1039"/>
      <c r="DN652" s="1039"/>
      <c r="DO652" s="1039"/>
      <c r="DP652" s="1039"/>
      <c r="DQ652" s="1039"/>
      <c r="DR652" s="1039"/>
      <c r="DS652" s="1039"/>
      <c r="DT652" s="1039"/>
      <c r="DU652" s="1039"/>
      <c r="DV652" s="1039"/>
      <c r="DW652" s="1039"/>
      <c r="DX652" s="1039"/>
      <c r="DY652" s="1039"/>
      <c r="DZ652" s="1039"/>
      <c r="EA652" s="1039"/>
      <c r="EB652" s="1039"/>
      <c r="EC652" s="1039"/>
      <c r="ED652" s="1039"/>
      <c r="EE652" s="1039"/>
      <c r="EF652" s="1039"/>
      <c r="EG652" s="1039"/>
      <c r="EH652" s="1039"/>
      <c r="EI652" s="1039"/>
      <c r="EJ652" s="1039"/>
      <c r="EK652" s="1039"/>
      <c r="EL652" s="1039"/>
      <c r="EM652" s="1039"/>
      <c r="EN652" s="1039"/>
      <c r="EO652" s="1039"/>
      <c r="EP652" s="1039"/>
      <c r="EQ652" s="1039"/>
      <c r="ER652" s="1039"/>
      <c r="ES652" s="1039"/>
    </row>
    <row r="653" spans="1:149" s="1040" customFormat="1" ht="78" customHeight="1">
      <c r="A653" s="1005"/>
      <c r="B653" s="1214" t="s">
        <v>1746</v>
      </c>
      <c r="C653" s="1215"/>
      <c r="D653" s="1215"/>
      <c r="E653" s="1215"/>
      <c r="F653" s="1215"/>
      <c r="G653" s="1216"/>
      <c r="H653" s="1041"/>
      <c r="I653" s="1039"/>
      <c r="J653" s="1039"/>
      <c r="K653" s="1039"/>
      <c r="L653" s="1039"/>
      <c r="M653" s="1039"/>
      <c r="N653" s="1039"/>
      <c r="O653" s="1039"/>
      <c r="P653" s="1039"/>
      <c r="Q653" s="1039"/>
      <c r="R653" s="1039"/>
      <c r="S653" s="1039"/>
      <c r="T653" s="1039"/>
      <c r="U653" s="1039"/>
      <c r="V653" s="1039"/>
      <c r="W653" s="1039"/>
      <c r="X653" s="1039"/>
      <c r="Y653" s="1039"/>
      <c r="Z653" s="1039"/>
      <c r="AA653" s="1039"/>
      <c r="AB653" s="1039"/>
      <c r="AC653" s="1039"/>
      <c r="AD653" s="1039"/>
      <c r="AE653" s="1039"/>
      <c r="AF653" s="1039"/>
      <c r="AG653" s="1039"/>
      <c r="AH653" s="1039"/>
      <c r="AI653" s="1039"/>
      <c r="AJ653" s="1039"/>
      <c r="AK653" s="1039"/>
      <c r="AL653" s="1039"/>
      <c r="AM653" s="1039"/>
      <c r="AN653" s="1039"/>
      <c r="AO653" s="1039"/>
      <c r="AP653" s="1039"/>
      <c r="AQ653" s="1039"/>
      <c r="AR653" s="1039"/>
      <c r="AS653" s="1039"/>
      <c r="AT653" s="1039"/>
      <c r="AU653" s="1039"/>
      <c r="AV653" s="1039"/>
      <c r="AW653" s="1039"/>
      <c r="AX653" s="1039"/>
      <c r="AY653" s="1039"/>
      <c r="AZ653" s="1039"/>
      <c r="BA653" s="1039"/>
      <c r="BB653" s="1039"/>
      <c r="BC653" s="1039"/>
      <c r="BD653" s="1039"/>
      <c r="BE653" s="1039"/>
      <c r="BF653" s="1039"/>
      <c r="BG653" s="1039"/>
      <c r="BH653" s="1039"/>
      <c r="BI653" s="1039"/>
      <c r="BJ653" s="1039"/>
      <c r="BK653" s="1039"/>
      <c r="BL653" s="1039"/>
      <c r="BM653" s="1039"/>
      <c r="BN653" s="1039"/>
      <c r="BO653" s="1039"/>
      <c r="BP653" s="1039"/>
      <c r="BQ653" s="1039"/>
      <c r="BR653" s="1039"/>
      <c r="BS653" s="1039"/>
      <c r="BT653" s="1039"/>
      <c r="BU653" s="1039"/>
      <c r="BV653" s="1039"/>
      <c r="BW653" s="1039"/>
      <c r="BX653" s="1039"/>
      <c r="BY653" s="1039"/>
      <c r="BZ653" s="1039"/>
      <c r="CA653" s="1039"/>
      <c r="CB653" s="1039"/>
      <c r="CC653" s="1039"/>
      <c r="CD653" s="1039"/>
      <c r="CE653" s="1039"/>
      <c r="CF653" s="1039"/>
      <c r="CG653" s="1039"/>
      <c r="CH653" s="1039"/>
      <c r="CI653" s="1039"/>
      <c r="CJ653" s="1039"/>
      <c r="CK653" s="1039"/>
      <c r="CL653" s="1039"/>
      <c r="CM653" s="1039"/>
      <c r="CN653" s="1039"/>
      <c r="CO653" s="1039"/>
      <c r="CP653" s="1039"/>
      <c r="CQ653" s="1039"/>
      <c r="CR653" s="1039"/>
      <c r="CS653" s="1039"/>
      <c r="CT653" s="1039"/>
      <c r="CU653" s="1039"/>
      <c r="CV653" s="1039"/>
      <c r="CW653" s="1039"/>
      <c r="CX653" s="1039"/>
      <c r="CY653" s="1039"/>
      <c r="CZ653" s="1039"/>
      <c r="DA653" s="1039"/>
      <c r="DB653" s="1039"/>
      <c r="DC653" s="1039"/>
      <c r="DD653" s="1039"/>
      <c r="DE653" s="1039"/>
      <c r="DF653" s="1039"/>
      <c r="DG653" s="1039"/>
      <c r="DH653" s="1039"/>
      <c r="DI653" s="1039"/>
      <c r="DJ653" s="1039"/>
      <c r="DK653" s="1039"/>
      <c r="DL653" s="1039"/>
      <c r="DM653" s="1039"/>
      <c r="DN653" s="1039"/>
      <c r="DO653" s="1039"/>
      <c r="DP653" s="1039"/>
      <c r="DQ653" s="1039"/>
      <c r="DR653" s="1039"/>
      <c r="DS653" s="1039"/>
      <c r="DT653" s="1039"/>
      <c r="DU653" s="1039"/>
      <c r="DV653" s="1039"/>
      <c r="DW653" s="1039"/>
      <c r="DX653" s="1039"/>
      <c r="DY653" s="1039"/>
      <c r="DZ653" s="1039"/>
      <c r="EA653" s="1039"/>
      <c r="EB653" s="1039"/>
      <c r="EC653" s="1039"/>
      <c r="ED653" s="1039"/>
      <c r="EE653" s="1039"/>
      <c r="EF653" s="1039"/>
      <c r="EG653" s="1039"/>
      <c r="EH653" s="1039"/>
      <c r="EI653" s="1039"/>
      <c r="EJ653" s="1039"/>
      <c r="EK653" s="1039"/>
      <c r="EL653" s="1039"/>
      <c r="EM653" s="1039"/>
      <c r="EN653" s="1039"/>
      <c r="EO653" s="1039"/>
      <c r="EP653" s="1039"/>
      <c r="EQ653" s="1039"/>
      <c r="ER653" s="1039"/>
      <c r="ES653" s="1039"/>
    </row>
    <row r="654" spans="1:149" s="1040" customFormat="1" ht="15" customHeight="1">
      <c r="A654" s="1006"/>
      <c r="B654" s="1007"/>
      <c r="C654" s="1042"/>
      <c r="D654" s="1009"/>
      <c r="E654" s="1009"/>
      <c r="F654" s="930"/>
      <c r="G654" s="931"/>
      <c r="H654" s="1043"/>
      <c r="I654" s="1039"/>
      <c r="J654" s="1039"/>
      <c r="K654" s="1039"/>
      <c r="L654" s="1039"/>
      <c r="M654" s="1039"/>
      <c r="N654" s="1039"/>
      <c r="O654" s="1039"/>
      <c r="P654" s="1039"/>
      <c r="Q654" s="1039"/>
      <c r="R654" s="1039"/>
      <c r="S654" s="1039"/>
      <c r="T654" s="1039"/>
      <c r="U654" s="1039"/>
      <c r="V654" s="1039"/>
      <c r="W654" s="1039"/>
      <c r="X654" s="1039"/>
      <c r="Y654" s="1039"/>
      <c r="Z654" s="1039"/>
      <c r="AA654" s="1039"/>
      <c r="AB654" s="1039"/>
      <c r="AC654" s="1039"/>
      <c r="AD654" s="1039"/>
      <c r="AE654" s="1039"/>
      <c r="AF654" s="1039"/>
      <c r="AG654" s="1039"/>
      <c r="AH654" s="1039"/>
      <c r="AI654" s="1039"/>
      <c r="AJ654" s="1039"/>
      <c r="AK654" s="1039"/>
      <c r="AL654" s="1039"/>
      <c r="AM654" s="1039"/>
      <c r="AN654" s="1039"/>
      <c r="AO654" s="1039"/>
      <c r="AP654" s="1039"/>
      <c r="AQ654" s="1039"/>
      <c r="AR654" s="1039"/>
      <c r="AS654" s="1039"/>
      <c r="AT654" s="1039"/>
      <c r="AU654" s="1039"/>
      <c r="AV654" s="1039"/>
      <c r="AW654" s="1039"/>
      <c r="AX654" s="1039"/>
      <c r="AY654" s="1039"/>
      <c r="AZ654" s="1039"/>
      <c r="BA654" s="1039"/>
      <c r="BB654" s="1039"/>
      <c r="BC654" s="1039"/>
      <c r="BD654" s="1039"/>
      <c r="BE654" s="1039"/>
      <c r="BF654" s="1039"/>
      <c r="BG654" s="1039"/>
      <c r="BH654" s="1039"/>
      <c r="BI654" s="1039"/>
      <c r="BJ654" s="1039"/>
      <c r="BK654" s="1039"/>
      <c r="BL654" s="1039"/>
      <c r="BM654" s="1039"/>
      <c r="BN654" s="1039"/>
      <c r="BO654" s="1039"/>
      <c r="BP654" s="1039"/>
      <c r="BQ654" s="1039"/>
      <c r="BR654" s="1039"/>
      <c r="BS654" s="1039"/>
      <c r="BT654" s="1039"/>
      <c r="BU654" s="1039"/>
      <c r="BV654" s="1039"/>
      <c r="BW654" s="1039"/>
      <c r="BX654" s="1039"/>
      <c r="BY654" s="1039"/>
      <c r="BZ654" s="1039"/>
      <c r="CA654" s="1039"/>
      <c r="CB654" s="1039"/>
      <c r="CC654" s="1039"/>
      <c r="CD654" s="1039"/>
      <c r="CE654" s="1039"/>
      <c r="CF654" s="1039"/>
      <c r="CG654" s="1039"/>
      <c r="CH654" s="1039"/>
      <c r="CI654" s="1039"/>
      <c r="CJ654" s="1039"/>
      <c r="CK654" s="1039"/>
      <c r="CL654" s="1039"/>
      <c r="CM654" s="1039"/>
      <c r="CN654" s="1039"/>
      <c r="CO654" s="1039"/>
      <c r="CP654" s="1039"/>
      <c r="CQ654" s="1039"/>
      <c r="CR654" s="1039"/>
      <c r="CS654" s="1039"/>
      <c r="CT654" s="1039"/>
      <c r="CU654" s="1039"/>
      <c r="CV654" s="1039"/>
      <c r="CW654" s="1039"/>
      <c r="CX654" s="1039"/>
      <c r="CY654" s="1039"/>
      <c r="CZ654" s="1039"/>
      <c r="DA654" s="1039"/>
      <c r="DB654" s="1039"/>
      <c r="DC654" s="1039"/>
      <c r="DD654" s="1039"/>
      <c r="DE654" s="1039"/>
      <c r="DF654" s="1039"/>
      <c r="DG654" s="1039"/>
      <c r="DH654" s="1039"/>
      <c r="DI654" s="1039"/>
      <c r="DJ654" s="1039"/>
      <c r="DK654" s="1039"/>
      <c r="DL654" s="1039"/>
      <c r="DM654" s="1039"/>
      <c r="DN654" s="1039"/>
      <c r="DO654" s="1039"/>
      <c r="DP654" s="1039"/>
      <c r="DQ654" s="1039"/>
      <c r="DR654" s="1039"/>
      <c r="DS654" s="1039"/>
      <c r="DT654" s="1039"/>
      <c r="DU654" s="1039"/>
      <c r="DV654" s="1039"/>
      <c r="DW654" s="1039"/>
      <c r="DX654" s="1039"/>
      <c r="DY654" s="1039"/>
      <c r="DZ654" s="1039"/>
      <c r="EA654" s="1039"/>
      <c r="EB654" s="1039"/>
      <c r="EC654" s="1039"/>
      <c r="ED654" s="1039"/>
      <c r="EE654" s="1039"/>
      <c r="EF654" s="1039"/>
      <c r="EG654" s="1039"/>
      <c r="EH654" s="1039"/>
      <c r="EI654" s="1039"/>
      <c r="EJ654" s="1039"/>
      <c r="EK654" s="1039"/>
      <c r="EL654" s="1039"/>
      <c r="EM654" s="1039"/>
      <c r="EN654" s="1039"/>
      <c r="EO654" s="1039"/>
      <c r="EP654" s="1039"/>
      <c r="EQ654" s="1039"/>
      <c r="ER654" s="1039"/>
      <c r="ES654" s="1039"/>
    </row>
    <row r="655" spans="1:149" s="1040" customFormat="1" ht="63" customHeight="1">
      <c r="A655" s="806" t="s">
        <v>335</v>
      </c>
      <c r="B655" s="840"/>
      <c r="C655" s="886" t="s">
        <v>1747</v>
      </c>
      <c r="D655" s="847"/>
      <c r="E655" s="848"/>
      <c r="F655" s="849"/>
      <c r="G655" s="853"/>
      <c r="H655" s="1043"/>
      <c r="I655" s="1039"/>
      <c r="J655" s="1039"/>
      <c r="K655" s="1039"/>
      <c r="L655" s="1039"/>
      <c r="M655" s="1039"/>
      <c r="N655" s="1039"/>
      <c r="O655" s="1039"/>
      <c r="P655" s="983"/>
      <c r="Q655" s="983"/>
      <c r="R655" s="983"/>
      <c r="S655" s="983"/>
      <c r="T655" s="983"/>
      <c r="U655" s="983"/>
      <c r="V655" s="983"/>
      <c r="W655" s="983"/>
      <c r="X655" s="983"/>
      <c r="Y655" s="983"/>
      <c r="Z655" s="983"/>
      <c r="AA655" s="983"/>
      <c r="AB655" s="983"/>
      <c r="AC655" s="983"/>
      <c r="AD655" s="983"/>
      <c r="AE655" s="983"/>
      <c r="AF655" s="983"/>
      <c r="AG655" s="983"/>
      <c r="AH655" s="983"/>
      <c r="AI655" s="983"/>
      <c r="AJ655" s="983"/>
      <c r="AK655" s="983"/>
      <c r="AL655" s="983"/>
      <c r="AM655" s="983"/>
      <c r="AN655" s="983"/>
      <c r="AO655" s="983"/>
      <c r="AP655" s="983"/>
      <c r="AQ655" s="983"/>
      <c r="AR655" s="983"/>
      <c r="AS655" s="983"/>
      <c r="AT655" s="983"/>
      <c r="AU655" s="983"/>
      <c r="AV655" s="983"/>
      <c r="AW655" s="983"/>
      <c r="AX655" s="983"/>
      <c r="AY655" s="983"/>
      <c r="AZ655" s="983"/>
      <c r="BA655" s="983"/>
      <c r="BB655" s="983"/>
      <c r="BC655" s="983"/>
      <c r="BD655" s="983"/>
      <c r="BE655" s="983"/>
      <c r="BF655" s="983"/>
      <c r="BG655" s="983"/>
      <c r="BH655" s="983"/>
      <c r="BI655" s="983"/>
      <c r="BJ655" s="983"/>
      <c r="BK655" s="983"/>
      <c r="BL655" s="983"/>
      <c r="BM655" s="983"/>
      <c r="BN655" s="983"/>
      <c r="BO655" s="983"/>
      <c r="BP655" s="983"/>
      <c r="BQ655" s="983"/>
      <c r="BR655" s="983"/>
      <c r="BS655" s="983"/>
      <c r="BT655" s="983"/>
      <c r="BU655" s="983"/>
      <c r="BV655" s="983"/>
      <c r="BW655" s="983"/>
      <c r="BX655" s="983"/>
      <c r="BY655" s="983"/>
      <c r="BZ655" s="983"/>
      <c r="CA655" s="983"/>
      <c r="CB655" s="983"/>
      <c r="CC655" s="983"/>
      <c r="CD655" s="983"/>
      <c r="CE655" s="983"/>
      <c r="CF655" s="983"/>
      <c r="CG655" s="983"/>
      <c r="CH655" s="983"/>
      <c r="CI655" s="983"/>
      <c r="CJ655" s="983"/>
      <c r="CK655" s="983"/>
      <c r="CL655" s="983"/>
      <c r="CM655" s="983"/>
      <c r="CN655" s="983"/>
      <c r="CO655" s="983"/>
      <c r="CP655" s="983"/>
      <c r="CQ655" s="983"/>
      <c r="CR655" s="983"/>
      <c r="CS655" s="983"/>
      <c r="CT655" s="983"/>
      <c r="CU655" s="983"/>
      <c r="CV655" s="983"/>
      <c r="CW655" s="983"/>
      <c r="CX655" s="983"/>
      <c r="CY655" s="983"/>
      <c r="CZ655" s="983"/>
      <c r="DA655" s="983"/>
      <c r="DB655" s="983"/>
      <c r="DC655" s="983"/>
      <c r="DD655" s="983"/>
      <c r="DE655" s="983"/>
      <c r="DF655" s="983"/>
      <c r="DG655" s="983"/>
      <c r="DH655" s="983"/>
      <c r="DI655" s="983"/>
      <c r="DJ655" s="983"/>
      <c r="DK655" s="983"/>
      <c r="DL655" s="983"/>
      <c r="DM655" s="983"/>
      <c r="DN655" s="983"/>
      <c r="DO655" s="983"/>
      <c r="DP655" s="983"/>
      <c r="DQ655" s="983"/>
      <c r="DR655" s="983"/>
      <c r="DS655" s="983"/>
      <c r="DT655" s="983"/>
      <c r="DU655" s="983"/>
      <c r="DV655" s="983"/>
      <c r="DW655" s="983"/>
      <c r="DX655" s="983"/>
      <c r="DY655" s="983"/>
      <c r="DZ655" s="983"/>
      <c r="EA655" s="983"/>
      <c r="EB655" s="983"/>
      <c r="EC655" s="983"/>
      <c r="ED655" s="983"/>
      <c r="EE655" s="983"/>
      <c r="EF655" s="983"/>
      <c r="EG655" s="983"/>
      <c r="EH655" s="983"/>
      <c r="EI655" s="983"/>
      <c r="EJ655" s="983"/>
      <c r="EK655" s="983"/>
      <c r="EL655" s="983"/>
      <c r="EM655" s="983"/>
      <c r="EN655" s="983"/>
      <c r="EO655" s="983"/>
      <c r="EP655" s="983"/>
      <c r="EQ655" s="983"/>
      <c r="ER655" s="983"/>
      <c r="ES655" s="983"/>
    </row>
    <row r="656" spans="1:149" s="1040" customFormat="1" ht="15" customHeight="1">
      <c r="A656" s="806"/>
      <c r="B656" s="840"/>
      <c r="C656" s="886" t="s">
        <v>1474</v>
      </c>
      <c r="D656" s="847" t="s">
        <v>281</v>
      </c>
      <c r="E656" s="847">
        <v>1</v>
      </c>
      <c r="F656" s="849"/>
      <c r="G656" s="814">
        <f>F656*E656</f>
        <v>0</v>
      </c>
      <c r="H656" s="1043"/>
      <c r="I656" s="1039"/>
      <c r="J656" s="1039"/>
      <c r="K656" s="1039"/>
      <c r="L656" s="1039"/>
      <c r="M656" s="1039"/>
      <c r="N656" s="1039"/>
      <c r="O656" s="1039"/>
      <c r="P656" s="983"/>
      <c r="Q656" s="983"/>
      <c r="R656" s="983"/>
      <c r="S656" s="983"/>
      <c r="T656" s="983"/>
      <c r="U656" s="983"/>
      <c r="V656" s="983"/>
      <c r="W656" s="983"/>
      <c r="X656" s="983"/>
      <c r="Y656" s="983"/>
      <c r="Z656" s="983"/>
      <c r="AA656" s="983"/>
      <c r="AB656" s="983"/>
      <c r="AC656" s="983"/>
      <c r="AD656" s="983"/>
      <c r="AE656" s="983"/>
      <c r="AF656" s="983"/>
      <c r="AG656" s="983"/>
      <c r="AH656" s="983"/>
      <c r="AI656" s="983"/>
      <c r="AJ656" s="983"/>
      <c r="AK656" s="983"/>
      <c r="AL656" s="983"/>
      <c r="AM656" s="983"/>
      <c r="AN656" s="983"/>
      <c r="AO656" s="983"/>
      <c r="AP656" s="983"/>
      <c r="AQ656" s="983"/>
      <c r="AR656" s="983"/>
      <c r="AS656" s="983"/>
      <c r="AT656" s="983"/>
      <c r="AU656" s="983"/>
      <c r="AV656" s="983"/>
      <c r="AW656" s="983"/>
      <c r="AX656" s="983"/>
      <c r="AY656" s="983"/>
      <c r="AZ656" s="983"/>
      <c r="BA656" s="983"/>
      <c r="BB656" s="983"/>
      <c r="BC656" s="983"/>
      <c r="BD656" s="983"/>
      <c r="BE656" s="983"/>
      <c r="BF656" s="983"/>
      <c r="BG656" s="983"/>
      <c r="BH656" s="983"/>
      <c r="BI656" s="983"/>
      <c r="BJ656" s="983"/>
      <c r="BK656" s="983"/>
      <c r="BL656" s="983"/>
      <c r="BM656" s="983"/>
      <c r="BN656" s="983"/>
      <c r="BO656" s="983"/>
      <c r="BP656" s="983"/>
      <c r="BQ656" s="983"/>
      <c r="BR656" s="983"/>
      <c r="BS656" s="983"/>
      <c r="BT656" s="983"/>
      <c r="BU656" s="983"/>
      <c r="BV656" s="983"/>
      <c r="BW656" s="983"/>
      <c r="BX656" s="983"/>
      <c r="BY656" s="983"/>
      <c r="BZ656" s="983"/>
      <c r="CA656" s="983"/>
      <c r="CB656" s="983"/>
      <c r="CC656" s="983"/>
      <c r="CD656" s="983"/>
      <c r="CE656" s="983"/>
      <c r="CF656" s="983"/>
      <c r="CG656" s="983"/>
      <c r="CH656" s="983"/>
      <c r="CI656" s="983"/>
      <c r="CJ656" s="983"/>
      <c r="CK656" s="983"/>
      <c r="CL656" s="983"/>
      <c r="CM656" s="983"/>
      <c r="CN656" s="983"/>
      <c r="CO656" s="983"/>
      <c r="CP656" s="983"/>
      <c r="CQ656" s="983"/>
      <c r="CR656" s="983"/>
      <c r="CS656" s="983"/>
      <c r="CT656" s="983"/>
      <c r="CU656" s="983"/>
      <c r="CV656" s="983"/>
      <c r="CW656" s="983"/>
      <c r="CX656" s="983"/>
      <c r="CY656" s="983"/>
      <c r="CZ656" s="983"/>
      <c r="DA656" s="983"/>
      <c r="DB656" s="983"/>
      <c r="DC656" s="983"/>
      <c r="DD656" s="983"/>
      <c r="DE656" s="983"/>
      <c r="DF656" s="983"/>
      <c r="DG656" s="983"/>
      <c r="DH656" s="983"/>
      <c r="DI656" s="983"/>
      <c r="DJ656" s="983"/>
      <c r="DK656" s="983"/>
      <c r="DL656" s="983"/>
      <c r="DM656" s="983"/>
      <c r="DN656" s="983"/>
      <c r="DO656" s="983"/>
      <c r="DP656" s="983"/>
      <c r="DQ656" s="983"/>
      <c r="DR656" s="983"/>
      <c r="DS656" s="983"/>
      <c r="DT656" s="983"/>
      <c r="DU656" s="983"/>
      <c r="DV656" s="983"/>
      <c r="DW656" s="983"/>
      <c r="DX656" s="983"/>
      <c r="DY656" s="983"/>
      <c r="DZ656" s="983"/>
      <c r="EA656" s="983"/>
      <c r="EB656" s="983"/>
      <c r="EC656" s="983"/>
      <c r="ED656" s="983"/>
      <c r="EE656" s="983"/>
      <c r="EF656" s="983"/>
      <c r="EG656" s="983"/>
      <c r="EH656" s="983"/>
      <c r="EI656" s="983"/>
      <c r="EJ656" s="983"/>
      <c r="EK656" s="983"/>
      <c r="EL656" s="983"/>
      <c r="EM656" s="983"/>
      <c r="EN656" s="983"/>
      <c r="EO656" s="983"/>
      <c r="EP656" s="983"/>
      <c r="EQ656" s="983"/>
      <c r="ER656" s="983"/>
      <c r="ES656" s="983"/>
    </row>
    <row r="657" spans="1:8" s="983" customFormat="1" ht="15" customHeight="1">
      <c r="A657" s="806"/>
      <c r="B657" s="905"/>
      <c r="C657" s="906"/>
      <c r="D657" s="847"/>
      <c r="E657" s="847"/>
      <c r="F657" s="849"/>
      <c r="G657" s="814"/>
      <c r="H657" s="1013"/>
    </row>
    <row r="658" spans="1:8" s="983" customFormat="1" ht="32">
      <c r="A658" s="1207" t="s">
        <v>336</v>
      </c>
      <c r="B658" s="905"/>
      <c r="C658" s="886" t="s">
        <v>1748</v>
      </c>
      <c r="D658" s="847"/>
      <c r="E658" s="847"/>
      <c r="F658" s="849"/>
      <c r="G658" s="814"/>
      <c r="H658" s="1013"/>
    </row>
    <row r="659" spans="1:8" s="983" customFormat="1" ht="16">
      <c r="A659" s="1213"/>
      <c r="B659" s="905"/>
      <c r="C659" s="927" t="s">
        <v>1749</v>
      </c>
      <c r="D659" s="847"/>
      <c r="E659" s="848"/>
      <c r="F659" s="849"/>
      <c r="G659" s="814"/>
      <c r="H659" s="1013"/>
    </row>
    <row r="660" spans="1:8" s="983" customFormat="1" ht="16">
      <c r="A660" s="1213"/>
      <c r="B660" s="905"/>
      <c r="C660" s="927" t="s">
        <v>1750</v>
      </c>
      <c r="D660" s="847"/>
      <c r="E660" s="848"/>
      <c r="F660" s="849"/>
      <c r="G660" s="814"/>
      <c r="H660" s="1013"/>
    </row>
    <row r="661" spans="1:8" s="983" customFormat="1" ht="32">
      <c r="A661" s="1213"/>
      <c r="B661" s="905"/>
      <c r="C661" s="927" t="s">
        <v>1751</v>
      </c>
      <c r="D661" s="847"/>
      <c r="E661" s="848"/>
      <c r="F661" s="849"/>
      <c r="G661" s="814"/>
      <c r="H661" s="1013"/>
    </row>
    <row r="662" spans="1:8" s="983" customFormat="1" ht="16">
      <c r="A662" s="1213"/>
      <c r="B662" s="905"/>
      <c r="C662" s="927" t="s">
        <v>1752</v>
      </c>
      <c r="D662" s="847"/>
      <c r="E662" s="848"/>
      <c r="F662" s="849"/>
      <c r="G662" s="814"/>
      <c r="H662" s="1013"/>
    </row>
    <row r="663" spans="1:8" s="983" customFormat="1" ht="16">
      <c r="A663" s="1213"/>
      <c r="B663" s="905"/>
      <c r="C663" s="927" t="s">
        <v>1753</v>
      </c>
      <c r="D663" s="847"/>
      <c r="E663" s="848"/>
      <c r="F663" s="849"/>
      <c r="G663" s="814"/>
      <c r="H663" s="1013"/>
    </row>
    <row r="664" spans="1:8" s="983" customFormat="1" ht="32">
      <c r="A664" s="1213"/>
      <c r="B664" s="905"/>
      <c r="C664" s="927" t="s">
        <v>1754</v>
      </c>
      <c r="D664" s="847"/>
      <c r="E664" s="848"/>
      <c r="F664" s="849"/>
      <c r="G664" s="814"/>
      <c r="H664" s="1013"/>
    </row>
    <row r="665" spans="1:8" s="983" customFormat="1" ht="32">
      <c r="A665" s="1213"/>
      <c r="B665" s="905"/>
      <c r="C665" s="927" t="s">
        <v>1755</v>
      </c>
      <c r="D665" s="847"/>
      <c r="E665" s="848"/>
      <c r="F665" s="849"/>
      <c r="G665" s="814"/>
      <c r="H665" s="1013"/>
    </row>
    <row r="666" spans="1:8" s="983" customFormat="1" ht="16">
      <c r="A666" s="1213"/>
      <c r="B666" s="905"/>
      <c r="C666" s="927" t="s">
        <v>1756</v>
      </c>
      <c r="D666" s="847"/>
      <c r="E666" s="848"/>
      <c r="F666" s="849"/>
      <c r="G666" s="814"/>
      <c r="H666" s="1013"/>
    </row>
    <row r="667" spans="1:8" s="983" customFormat="1" ht="16">
      <c r="A667" s="1213"/>
      <c r="B667" s="905"/>
      <c r="C667" s="927" t="s">
        <v>1757</v>
      </c>
      <c r="D667" s="847"/>
      <c r="E667" s="848"/>
      <c r="F667" s="849"/>
      <c r="G667" s="814"/>
      <c r="H667" s="1013"/>
    </row>
    <row r="668" spans="1:8" s="983" customFormat="1" ht="16">
      <c r="A668" s="1213"/>
      <c r="B668" s="905"/>
      <c r="C668" s="927" t="s">
        <v>1758</v>
      </c>
      <c r="D668" s="847"/>
      <c r="E668" s="848"/>
      <c r="F668" s="849"/>
      <c r="G668" s="814"/>
      <c r="H668" s="1013"/>
    </row>
    <row r="669" spans="1:8" s="983" customFormat="1" ht="32">
      <c r="A669" s="1213"/>
      <c r="B669" s="905"/>
      <c r="C669" s="927" t="s">
        <v>1759</v>
      </c>
      <c r="D669" s="847"/>
      <c r="E669" s="848"/>
      <c r="F669" s="849"/>
      <c r="G669" s="814"/>
      <c r="H669" s="1013"/>
    </row>
    <row r="670" spans="1:8" s="983" customFormat="1" ht="16">
      <c r="A670" s="1213"/>
      <c r="B670" s="905"/>
      <c r="C670" s="927" t="s">
        <v>1760</v>
      </c>
      <c r="D670" s="847"/>
      <c r="E670" s="848"/>
      <c r="F670" s="849"/>
      <c r="G670" s="814"/>
      <c r="H670" s="1013"/>
    </row>
    <row r="671" spans="1:8" s="983" customFormat="1" ht="16">
      <c r="A671" s="1213"/>
      <c r="B671" s="905"/>
      <c r="C671" s="927" t="s">
        <v>1761</v>
      </c>
      <c r="D671" s="847"/>
      <c r="E671" s="848"/>
      <c r="F671" s="849"/>
      <c r="G671" s="814"/>
      <c r="H671" s="1013"/>
    </row>
    <row r="672" spans="1:8" s="983" customFormat="1" ht="16">
      <c r="A672" s="1213"/>
      <c r="B672" s="905"/>
      <c r="C672" s="927" t="s">
        <v>1762</v>
      </c>
      <c r="D672" s="847"/>
      <c r="E672" s="848"/>
      <c r="F672" s="849"/>
      <c r="G672" s="814"/>
      <c r="H672" s="1013"/>
    </row>
    <row r="673" spans="1:149" s="983" customFormat="1" ht="16">
      <c r="A673" s="1213"/>
      <c r="B673" s="905"/>
      <c r="C673" s="927" t="s">
        <v>1763</v>
      </c>
      <c r="D673" s="847"/>
      <c r="E673" s="848"/>
      <c r="F673" s="849"/>
      <c r="G673" s="814"/>
      <c r="H673" s="1013"/>
    </row>
    <row r="674" spans="1:149" s="983" customFormat="1" ht="16">
      <c r="A674" s="1213"/>
      <c r="B674" s="905"/>
      <c r="C674" s="927" t="s">
        <v>1764</v>
      </c>
      <c r="D674" s="847"/>
      <c r="E674" s="848"/>
      <c r="F674" s="849"/>
      <c r="G674" s="814"/>
      <c r="H674" s="1013"/>
    </row>
    <row r="675" spans="1:149" s="983" customFormat="1" ht="32">
      <c r="A675" s="1213"/>
      <c r="B675" s="905"/>
      <c r="C675" s="927" t="s">
        <v>1765</v>
      </c>
      <c r="D675" s="847"/>
      <c r="E675" s="848"/>
      <c r="F675" s="849"/>
      <c r="G675" s="814"/>
      <c r="H675" s="1013"/>
    </row>
    <row r="676" spans="1:149" s="983" customFormat="1" ht="16">
      <c r="A676" s="1213"/>
      <c r="B676" s="905"/>
      <c r="C676" s="927" t="s">
        <v>1766</v>
      </c>
      <c r="D676" s="847"/>
      <c r="E676" s="848"/>
      <c r="F676" s="849"/>
      <c r="G676" s="814"/>
      <c r="H676" s="1013"/>
    </row>
    <row r="677" spans="1:149" s="983" customFormat="1" ht="16">
      <c r="A677" s="1213"/>
      <c r="B677" s="905"/>
      <c r="C677" s="927" t="s">
        <v>1767</v>
      </c>
      <c r="D677" s="847"/>
      <c r="E677" s="848"/>
      <c r="F677" s="849"/>
      <c r="G677" s="814"/>
      <c r="H677" s="1013"/>
    </row>
    <row r="678" spans="1:149" s="983" customFormat="1" ht="16">
      <c r="A678" s="1213"/>
      <c r="B678" s="905"/>
      <c r="C678" s="927" t="s">
        <v>1768</v>
      </c>
      <c r="D678" s="847"/>
      <c r="E678" s="848"/>
      <c r="F678" s="849"/>
      <c r="G678" s="814"/>
      <c r="H678" s="1013"/>
    </row>
    <row r="679" spans="1:149" s="983" customFormat="1" ht="15" customHeight="1">
      <c r="A679" s="1206"/>
      <c r="B679" s="905"/>
      <c r="C679" s="886" t="s">
        <v>1240</v>
      </c>
      <c r="D679" s="847" t="s">
        <v>1453</v>
      </c>
      <c r="E679" s="848">
        <v>1</v>
      </c>
      <c r="F679" s="849"/>
      <c r="G679" s="814">
        <f>F679*E679</f>
        <v>0</v>
      </c>
      <c r="H679" s="1013"/>
    </row>
    <row r="680" spans="1:149" s="1040" customFormat="1" ht="15" customHeight="1">
      <c r="A680" s="1006"/>
      <c r="B680" s="1007"/>
      <c r="C680" s="1042"/>
      <c r="D680" s="1009"/>
      <c r="E680" s="1009"/>
      <c r="F680" s="930"/>
      <c r="G680" s="814"/>
      <c r="H680" s="1043"/>
      <c r="I680" s="1039"/>
      <c r="J680" s="1039"/>
      <c r="K680" s="1039"/>
      <c r="L680" s="1039"/>
      <c r="M680" s="1039"/>
      <c r="N680" s="1039"/>
      <c r="O680" s="1039"/>
      <c r="P680" s="1039"/>
      <c r="Q680" s="1039"/>
      <c r="R680" s="1039"/>
      <c r="S680" s="1039"/>
      <c r="T680" s="1039"/>
      <c r="U680" s="1039"/>
      <c r="V680" s="1039"/>
      <c r="W680" s="1039"/>
      <c r="X680" s="1039"/>
      <c r="Y680" s="1039"/>
      <c r="Z680" s="1039"/>
      <c r="AA680" s="1039"/>
      <c r="AB680" s="1039"/>
      <c r="AC680" s="1039"/>
      <c r="AD680" s="1039"/>
      <c r="AE680" s="1039"/>
      <c r="AF680" s="1039"/>
      <c r="AG680" s="1039"/>
      <c r="AH680" s="1039"/>
      <c r="AI680" s="1039"/>
      <c r="AJ680" s="1039"/>
      <c r="AK680" s="1039"/>
      <c r="AL680" s="1039"/>
      <c r="AM680" s="1039"/>
      <c r="AN680" s="1039"/>
      <c r="AO680" s="1039"/>
      <c r="AP680" s="1039"/>
      <c r="AQ680" s="1039"/>
      <c r="AR680" s="1039"/>
      <c r="AS680" s="1039"/>
      <c r="AT680" s="1039"/>
      <c r="AU680" s="1039"/>
      <c r="AV680" s="1039"/>
      <c r="AW680" s="1039"/>
      <c r="AX680" s="1039"/>
      <c r="AY680" s="1039"/>
      <c r="AZ680" s="1039"/>
      <c r="BA680" s="1039"/>
      <c r="BB680" s="1039"/>
      <c r="BC680" s="1039"/>
      <c r="BD680" s="1039"/>
      <c r="BE680" s="1039"/>
      <c r="BF680" s="1039"/>
      <c r="BG680" s="1039"/>
      <c r="BH680" s="1039"/>
      <c r="BI680" s="1039"/>
      <c r="BJ680" s="1039"/>
      <c r="BK680" s="1039"/>
      <c r="BL680" s="1039"/>
      <c r="BM680" s="1039"/>
      <c r="BN680" s="1039"/>
      <c r="BO680" s="1039"/>
      <c r="BP680" s="1039"/>
      <c r="BQ680" s="1039"/>
      <c r="BR680" s="1039"/>
      <c r="BS680" s="1039"/>
      <c r="BT680" s="1039"/>
      <c r="BU680" s="1039"/>
      <c r="BV680" s="1039"/>
      <c r="BW680" s="1039"/>
      <c r="BX680" s="1039"/>
      <c r="BY680" s="1039"/>
      <c r="BZ680" s="1039"/>
      <c r="CA680" s="1039"/>
      <c r="CB680" s="1039"/>
      <c r="CC680" s="1039"/>
      <c r="CD680" s="1039"/>
      <c r="CE680" s="1039"/>
      <c r="CF680" s="1039"/>
      <c r="CG680" s="1039"/>
      <c r="CH680" s="1039"/>
      <c r="CI680" s="1039"/>
      <c r="CJ680" s="1039"/>
      <c r="CK680" s="1039"/>
      <c r="CL680" s="1039"/>
      <c r="CM680" s="1039"/>
      <c r="CN680" s="1039"/>
      <c r="CO680" s="1039"/>
      <c r="CP680" s="1039"/>
      <c r="CQ680" s="1039"/>
      <c r="CR680" s="1039"/>
      <c r="CS680" s="1039"/>
      <c r="CT680" s="1039"/>
      <c r="CU680" s="1039"/>
      <c r="CV680" s="1039"/>
      <c r="CW680" s="1039"/>
      <c r="CX680" s="1039"/>
      <c r="CY680" s="1039"/>
      <c r="CZ680" s="1039"/>
      <c r="DA680" s="1039"/>
      <c r="DB680" s="1039"/>
      <c r="DC680" s="1039"/>
      <c r="DD680" s="1039"/>
      <c r="DE680" s="1039"/>
      <c r="DF680" s="1039"/>
      <c r="DG680" s="1039"/>
      <c r="DH680" s="1039"/>
      <c r="DI680" s="1039"/>
      <c r="DJ680" s="1039"/>
      <c r="DK680" s="1039"/>
      <c r="DL680" s="1039"/>
      <c r="DM680" s="1039"/>
      <c r="DN680" s="1039"/>
      <c r="DO680" s="1039"/>
      <c r="DP680" s="1039"/>
      <c r="DQ680" s="1039"/>
      <c r="DR680" s="1039"/>
      <c r="DS680" s="1039"/>
      <c r="DT680" s="1039"/>
      <c r="DU680" s="1039"/>
      <c r="DV680" s="1039"/>
      <c r="DW680" s="1039"/>
      <c r="DX680" s="1039"/>
      <c r="DY680" s="1039"/>
      <c r="DZ680" s="1039"/>
      <c r="EA680" s="1039"/>
      <c r="EB680" s="1039"/>
      <c r="EC680" s="1039"/>
      <c r="ED680" s="1039"/>
      <c r="EE680" s="1039"/>
      <c r="EF680" s="1039"/>
      <c r="EG680" s="1039"/>
      <c r="EH680" s="1039"/>
      <c r="EI680" s="1039"/>
      <c r="EJ680" s="1039"/>
      <c r="EK680" s="1039"/>
      <c r="EL680" s="1039"/>
      <c r="EM680" s="1039"/>
      <c r="EN680" s="1039"/>
      <c r="EO680" s="1039"/>
      <c r="EP680" s="1039"/>
      <c r="EQ680" s="1039"/>
      <c r="ER680" s="1039"/>
      <c r="ES680" s="1039"/>
    </row>
    <row r="681" spans="1:149" s="1040" customFormat="1" ht="189.5" customHeight="1">
      <c r="A681" s="806" t="s">
        <v>338</v>
      </c>
      <c r="B681" s="840"/>
      <c r="C681" s="886" t="s">
        <v>1769</v>
      </c>
      <c r="D681" s="847"/>
      <c r="E681" s="848"/>
      <c r="F681" s="849"/>
      <c r="G681" s="814"/>
      <c r="H681" s="1043"/>
      <c r="I681" s="1039"/>
      <c r="J681" s="1039"/>
      <c r="K681" s="1039"/>
      <c r="L681" s="1039"/>
      <c r="M681" s="1039"/>
      <c r="N681" s="1039"/>
      <c r="O681" s="1039"/>
      <c r="P681" s="983"/>
      <c r="Q681" s="983"/>
      <c r="R681" s="983"/>
      <c r="S681" s="983"/>
      <c r="T681" s="983"/>
      <c r="U681" s="983"/>
      <c r="V681" s="983"/>
      <c r="W681" s="983"/>
      <c r="X681" s="983"/>
      <c r="Y681" s="983"/>
      <c r="Z681" s="983"/>
      <c r="AA681" s="983"/>
      <c r="AB681" s="983"/>
      <c r="AC681" s="983"/>
      <c r="AD681" s="983"/>
      <c r="AE681" s="983"/>
      <c r="AF681" s="983"/>
      <c r="AG681" s="983"/>
      <c r="AH681" s="983"/>
      <c r="AI681" s="983"/>
      <c r="AJ681" s="983"/>
      <c r="AK681" s="983"/>
      <c r="AL681" s="983"/>
      <c r="AM681" s="983"/>
      <c r="AN681" s="983"/>
      <c r="AO681" s="983"/>
      <c r="AP681" s="983"/>
      <c r="AQ681" s="983"/>
      <c r="AR681" s="983"/>
      <c r="AS681" s="983"/>
      <c r="AT681" s="983"/>
      <c r="AU681" s="983"/>
      <c r="AV681" s="983"/>
      <c r="AW681" s="983"/>
      <c r="AX681" s="983"/>
      <c r="AY681" s="983"/>
      <c r="AZ681" s="983"/>
      <c r="BA681" s="983"/>
      <c r="BB681" s="983"/>
      <c r="BC681" s="983"/>
      <c r="BD681" s="983"/>
      <c r="BE681" s="983"/>
      <c r="BF681" s="983"/>
      <c r="BG681" s="983"/>
      <c r="BH681" s="983"/>
      <c r="BI681" s="983"/>
      <c r="BJ681" s="983"/>
      <c r="BK681" s="983"/>
      <c r="BL681" s="983"/>
      <c r="BM681" s="983"/>
      <c r="BN681" s="983"/>
      <c r="BO681" s="983"/>
      <c r="BP681" s="983"/>
      <c r="BQ681" s="983"/>
      <c r="BR681" s="983"/>
      <c r="BS681" s="983"/>
      <c r="BT681" s="983"/>
      <c r="BU681" s="983"/>
      <c r="BV681" s="983"/>
      <c r="BW681" s="983"/>
      <c r="BX681" s="983"/>
      <c r="BY681" s="983"/>
      <c r="BZ681" s="983"/>
      <c r="CA681" s="983"/>
      <c r="CB681" s="983"/>
      <c r="CC681" s="983"/>
      <c r="CD681" s="983"/>
      <c r="CE681" s="983"/>
      <c r="CF681" s="983"/>
      <c r="CG681" s="983"/>
      <c r="CH681" s="983"/>
      <c r="CI681" s="983"/>
      <c r="CJ681" s="983"/>
      <c r="CK681" s="983"/>
      <c r="CL681" s="983"/>
      <c r="CM681" s="983"/>
      <c r="CN681" s="983"/>
      <c r="CO681" s="983"/>
      <c r="CP681" s="983"/>
      <c r="CQ681" s="983"/>
      <c r="CR681" s="983"/>
      <c r="CS681" s="983"/>
      <c r="CT681" s="983"/>
      <c r="CU681" s="983"/>
      <c r="CV681" s="983"/>
      <c r="CW681" s="983"/>
      <c r="CX681" s="983"/>
      <c r="CY681" s="983"/>
      <c r="CZ681" s="983"/>
      <c r="DA681" s="983"/>
      <c r="DB681" s="983"/>
      <c r="DC681" s="983"/>
      <c r="DD681" s="983"/>
      <c r="DE681" s="983"/>
      <c r="DF681" s="983"/>
      <c r="DG681" s="983"/>
      <c r="DH681" s="983"/>
      <c r="DI681" s="983"/>
      <c r="DJ681" s="983"/>
      <c r="DK681" s="983"/>
      <c r="DL681" s="983"/>
      <c r="DM681" s="983"/>
      <c r="DN681" s="983"/>
      <c r="DO681" s="983"/>
      <c r="DP681" s="983"/>
      <c r="DQ681" s="983"/>
      <c r="DR681" s="983"/>
      <c r="DS681" s="983"/>
      <c r="DT681" s="983"/>
      <c r="DU681" s="983"/>
      <c r="DV681" s="983"/>
      <c r="DW681" s="983"/>
      <c r="DX681" s="983"/>
      <c r="DY681" s="983"/>
      <c r="DZ681" s="983"/>
      <c r="EA681" s="983"/>
      <c r="EB681" s="983"/>
      <c r="EC681" s="983"/>
      <c r="ED681" s="983"/>
      <c r="EE681" s="983"/>
      <c r="EF681" s="983"/>
      <c r="EG681" s="983"/>
      <c r="EH681" s="983"/>
      <c r="EI681" s="983"/>
      <c r="EJ681" s="983"/>
      <c r="EK681" s="983"/>
      <c r="EL681" s="983"/>
      <c r="EM681" s="983"/>
      <c r="EN681" s="983"/>
      <c r="EO681" s="983"/>
      <c r="EP681" s="983"/>
      <c r="EQ681" s="983"/>
      <c r="ER681" s="983"/>
      <c r="ES681" s="983"/>
    </row>
    <row r="682" spans="1:149" s="1040" customFormat="1" ht="15" customHeight="1">
      <c r="A682" s="806"/>
      <c r="B682" s="840"/>
      <c r="C682" s="886" t="s">
        <v>1474</v>
      </c>
      <c r="D682" s="847" t="s">
        <v>281</v>
      </c>
      <c r="E682" s="847">
        <v>1</v>
      </c>
      <c r="F682" s="849"/>
      <c r="G682" s="814">
        <f>F682*E682</f>
        <v>0</v>
      </c>
      <c r="H682" s="1043"/>
      <c r="I682" s="1039"/>
      <c r="J682" s="1039"/>
      <c r="K682" s="1039"/>
      <c r="L682" s="1039"/>
      <c r="M682" s="1039"/>
      <c r="N682" s="1039"/>
      <c r="O682" s="1039"/>
      <c r="P682" s="983"/>
      <c r="Q682" s="983"/>
      <c r="R682" s="983"/>
      <c r="S682" s="983"/>
      <c r="T682" s="983"/>
      <c r="U682" s="983"/>
      <c r="V682" s="983"/>
      <c r="W682" s="983"/>
      <c r="X682" s="983"/>
      <c r="Y682" s="983"/>
      <c r="Z682" s="983"/>
      <c r="AA682" s="983"/>
      <c r="AB682" s="983"/>
      <c r="AC682" s="983"/>
      <c r="AD682" s="983"/>
      <c r="AE682" s="983"/>
      <c r="AF682" s="983"/>
      <c r="AG682" s="983"/>
      <c r="AH682" s="983"/>
      <c r="AI682" s="983"/>
      <c r="AJ682" s="983"/>
      <c r="AK682" s="983"/>
      <c r="AL682" s="983"/>
      <c r="AM682" s="983"/>
      <c r="AN682" s="983"/>
      <c r="AO682" s="983"/>
      <c r="AP682" s="983"/>
      <c r="AQ682" s="983"/>
      <c r="AR682" s="983"/>
      <c r="AS682" s="983"/>
      <c r="AT682" s="983"/>
      <c r="AU682" s="983"/>
      <c r="AV682" s="983"/>
      <c r="AW682" s="983"/>
      <c r="AX682" s="983"/>
      <c r="AY682" s="983"/>
      <c r="AZ682" s="983"/>
      <c r="BA682" s="983"/>
      <c r="BB682" s="983"/>
      <c r="BC682" s="983"/>
      <c r="BD682" s="983"/>
      <c r="BE682" s="983"/>
      <c r="BF682" s="983"/>
      <c r="BG682" s="983"/>
      <c r="BH682" s="983"/>
      <c r="BI682" s="983"/>
      <c r="BJ682" s="983"/>
      <c r="BK682" s="983"/>
      <c r="BL682" s="983"/>
      <c r="BM682" s="983"/>
      <c r="BN682" s="983"/>
      <c r="BO682" s="983"/>
      <c r="BP682" s="983"/>
      <c r="BQ682" s="983"/>
      <c r="BR682" s="983"/>
      <c r="BS682" s="983"/>
      <c r="BT682" s="983"/>
      <c r="BU682" s="983"/>
      <c r="BV682" s="983"/>
      <c r="BW682" s="983"/>
      <c r="BX682" s="983"/>
      <c r="BY682" s="983"/>
      <c r="BZ682" s="983"/>
      <c r="CA682" s="983"/>
      <c r="CB682" s="983"/>
      <c r="CC682" s="983"/>
      <c r="CD682" s="983"/>
      <c r="CE682" s="983"/>
      <c r="CF682" s="983"/>
      <c r="CG682" s="983"/>
      <c r="CH682" s="983"/>
      <c r="CI682" s="983"/>
      <c r="CJ682" s="983"/>
      <c r="CK682" s="983"/>
      <c r="CL682" s="983"/>
      <c r="CM682" s="983"/>
      <c r="CN682" s="983"/>
      <c r="CO682" s="983"/>
      <c r="CP682" s="983"/>
      <c r="CQ682" s="983"/>
      <c r="CR682" s="983"/>
      <c r="CS682" s="983"/>
      <c r="CT682" s="983"/>
      <c r="CU682" s="983"/>
      <c r="CV682" s="983"/>
      <c r="CW682" s="983"/>
      <c r="CX682" s="983"/>
      <c r="CY682" s="983"/>
      <c r="CZ682" s="983"/>
      <c r="DA682" s="983"/>
      <c r="DB682" s="983"/>
      <c r="DC682" s="983"/>
      <c r="DD682" s="983"/>
      <c r="DE682" s="983"/>
      <c r="DF682" s="983"/>
      <c r="DG682" s="983"/>
      <c r="DH682" s="983"/>
      <c r="DI682" s="983"/>
      <c r="DJ682" s="983"/>
      <c r="DK682" s="983"/>
      <c r="DL682" s="983"/>
      <c r="DM682" s="983"/>
      <c r="DN682" s="983"/>
      <c r="DO682" s="983"/>
      <c r="DP682" s="983"/>
      <c r="DQ682" s="983"/>
      <c r="DR682" s="983"/>
      <c r="DS682" s="983"/>
      <c r="DT682" s="983"/>
      <c r="DU682" s="983"/>
      <c r="DV682" s="983"/>
      <c r="DW682" s="983"/>
      <c r="DX682" s="983"/>
      <c r="DY682" s="983"/>
      <c r="DZ682" s="983"/>
      <c r="EA682" s="983"/>
      <c r="EB682" s="983"/>
      <c r="EC682" s="983"/>
      <c r="ED682" s="983"/>
      <c r="EE682" s="983"/>
      <c r="EF682" s="983"/>
      <c r="EG682" s="983"/>
      <c r="EH682" s="983"/>
      <c r="EI682" s="983"/>
      <c r="EJ682" s="983"/>
      <c r="EK682" s="983"/>
      <c r="EL682" s="983"/>
      <c r="EM682" s="983"/>
      <c r="EN682" s="983"/>
      <c r="EO682" s="983"/>
      <c r="EP682" s="983"/>
      <c r="EQ682" s="983"/>
      <c r="ER682" s="983"/>
      <c r="ES682" s="983"/>
    </row>
    <row r="683" spans="1:149" s="1040" customFormat="1" ht="15" customHeight="1">
      <c r="A683" s="1006"/>
      <c r="B683" s="1007"/>
      <c r="C683" s="1042"/>
      <c r="D683" s="1009"/>
      <c r="E683" s="1009"/>
      <c r="F683" s="930"/>
      <c r="G683" s="814"/>
      <c r="H683" s="1043"/>
      <c r="I683" s="1039"/>
      <c r="J683" s="1039"/>
      <c r="K683" s="1039"/>
      <c r="L683" s="1039"/>
      <c r="M683" s="1039"/>
      <c r="N683" s="1039"/>
      <c r="O683" s="1039"/>
      <c r="P683" s="1039"/>
      <c r="Q683" s="1039"/>
      <c r="R683" s="1039"/>
      <c r="S683" s="1039"/>
      <c r="T683" s="1039"/>
      <c r="U683" s="1039"/>
      <c r="V683" s="1039"/>
      <c r="W683" s="1039"/>
      <c r="X683" s="1039"/>
      <c r="Y683" s="1039"/>
      <c r="Z683" s="1039"/>
      <c r="AA683" s="1039"/>
      <c r="AB683" s="1039"/>
      <c r="AC683" s="1039"/>
      <c r="AD683" s="1039"/>
      <c r="AE683" s="1039"/>
      <c r="AF683" s="1039"/>
      <c r="AG683" s="1039"/>
      <c r="AH683" s="1039"/>
      <c r="AI683" s="1039"/>
      <c r="AJ683" s="1039"/>
      <c r="AK683" s="1039"/>
      <c r="AL683" s="1039"/>
      <c r="AM683" s="1039"/>
      <c r="AN683" s="1039"/>
      <c r="AO683" s="1039"/>
      <c r="AP683" s="1039"/>
      <c r="AQ683" s="1039"/>
      <c r="AR683" s="1039"/>
      <c r="AS683" s="1039"/>
      <c r="AT683" s="1039"/>
      <c r="AU683" s="1039"/>
      <c r="AV683" s="1039"/>
      <c r="AW683" s="1039"/>
      <c r="AX683" s="1039"/>
      <c r="AY683" s="1039"/>
      <c r="AZ683" s="1039"/>
      <c r="BA683" s="1039"/>
      <c r="BB683" s="1039"/>
      <c r="BC683" s="1039"/>
      <c r="BD683" s="1039"/>
      <c r="BE683" s="1039"/>
      <c r="BF683" s="1039"/>
      <c r="BG683" s="1039"/>
      <c r="BH683" s="1039"/>
      <c r="BI683" s="1039"/>
      <c r="BJ683" s="1039"/>
      <c r="BK683" s="1039"/>
      <c r="BL683" s="1039"/>
      <c r="BM683" s="1039"/>
      <c r="BN683" s="1039"/>
      <c r="BO683" s="1039"/>
      <c r="BP683" s="1039"/>
      <c r="BQ683" s="1039"/>
      <c r="BR683" s="1039"/>
      <c r="BS683" s="1039"/>
      <c r="BT683" s="1039"/>
      <c r="BU683" s="1039"/>
      <c r="BV683" s="1039"/>
      <c r="BW683" s="1039"/>
      <c r="BX683" s="1039"/>
      <c r="BY683" s="1039"/>
      <c r="BZ683" s="1039"/>
      <c r="CA683" s="1039"/>
      <c r="CB683" s="1039"/>
      <c r="CC683" s="1039"/>
      <c r="CD683" s="1039"/>
      <c r="CE683" s="1039"/>
      <c r="CF683" s="1039"/>
      <c r="CG683" s="1039"/>
      <c r="CH683" s="1039"/>
      <c r="CI683" s="1039"/>
      <c r="CJ683" s="1039"/>
      <c r="CK683" s="1039"/>
      <c r="CL683" s="1039"/>
      <c r="CM683" s="1039"/>
      <c r="CN683" s="1039"/>
      <c r="CO683" s="1039"/>
      <c r="CP683" s="1039"/>
      <c r="CQ683" s="1039"/>
      <c r="CR683" s="1039"/>
      <c r="CS683" s="1039"/>
      <c r="CT683" s="1039"/>
      <c r="CU683" s="1039"/>
      <c r="CV683" s="1039"/>
      <c r="CW683" s="1039"/>
      <c r="CX683" s="1039"/>
      <c r="CY683" s="1039"/>
      <c r="CZ683" s="1039"/>
      <c r="DA683" s="1039"/>
      <c r="DB683" s="1039"/>
      <c r="DC683" s="1039"/>
      <c r="DD683" s="1039"/>
      <c r="DE683" s="1039"/>
      <c r="DF683" s="1039"/>
      <c r="DG683" s="1039"/>
      <c r="DH683" s="1039"/>
      <c r="DI683" s="1039"/>
      <c r="DJ683" s="1039"/>
      <c r="DK683" s="1039"/>
      <c r="DL683" s="1039"/>
      <c r="DM683" s="1039"/>
      <c r="DN683" s="1039"/>
      <c r="DO683" s="1039"/>
      <c r="DP683" s="1039"/>
      <c r="DQ683" s="1039"/>
      <c r="DR683" s="1039"/>
      <c r="DS683" s="1039"/>
      <c r="DT683" s="1039"/>
      <c r="DU683" s="1039"/>
      <c r="DV683" s="1039"/>
      <c r="DW683" s="1039"/>
      <c r="DX683" s="1039"/>
      <c r="DY683" s="1039"/>
      <c r="DZ683" s="1039"/>
      <c r="EA683" s="1039"/>
      <c r="EB683" s="1039"/>
      <c r="EC683" s="1039"/>
      <c r="ED683" s="1039"/>
      <c r="EE683" s="1039"/>
      <c r="EF683" s="1039"/>
      <c r="EG683" s="1039"/>
      <c r="EH683" s="1039"/>
      <c r="EI683" s="1039"/>
      <c r="EJ683" s="1039"/>
      <c r="EK683" s="1039"/>
      <c r="EL683" s="1039"/>
      <c r="EM683" s="1039"/>
      <c r="EN683" s="1039"/>
      <c r="EO683" s="1039"/>
      <c r="EP683" s="1039"/>
      <c r="EQ683" s="1039"/>
      <c r="ER683" s="1039"/>
      <c r="ES683" s="1039"/>
    </row>
    <row r="684" spans="1:149" s="1040" customFormat="1" ht="50" customHeight="1">
      <c r="A684" s="806" t="s">
        <v>339</v>
      </c>
      <c r="B684" s="840"/>
      <c r="C684" s="886" t="s">
        <v>1770</v>
      </c>
      <c r="D684" s="847"/>
      <c r="E684" s="848"/>
      <c r="F684" s="849"/>
      <c r="G684" s="814"/>
      <c r="H684" s="1043"/>
      <c r="I684" s="1039"/>
      <c r="J684" s="1039"/>
      <c r="K684" s="1039"/>
      <c r="L684" s="1039"/>
      <c r="M684" s="1039"/>
      <c r="N684" s="1039"/>
      <c r="O684" s="1039"/>
      <c r="P684" s="983"/>
      <c r="Q684" s="983"/>
      <c r="R684" s="983"/>
      <c r="S684" s="983"/>
      <c r="T684" s="983"/>
      <c r="U684" s="983"/>
      <c r="V684" s="983"/>
      <c r="W684" s="983"/>
      <c r="X684" s="983"/>
      <c r="Y684" s="983"/>
      <c r="Z684" s="983"/>
      <c r="AA684" s="983"/>
      <c r="AB684" s="983"/>
      <c r="AC684" s="983"/>
      <c r="AD684" s="983"/>
      <c r="AE684" s="983"/>
      <c r="AF684" s="983"/>
      <c r="AG684" s="983"/>
      <c r="AH684" s="983"/>
      <c r="AI684" s="983"/>
      <c r="AJ684" s="983"/>
      <c r="AK684" s="983"/>
      <c r="AL684" s="983"/>
      <c r="AM684" s="983"/>
      <c r="AN684" s="983"/>
      <c r="AO684" s="983"/>
      <c r="AP684" s="983"/>
      <c r="AQ684" s="983"/>
      <c r="AR684" s="983"/>
      <c r="AS684" s="983"/>
      <c r="AT684" s="983"/>
      <c r="AU684" s="983"/>
      <c r="AV684" s="983"/>
      <c r="AW684" s="983"/>
      <c r="AX684" s="983"/>
      <c r="AY684" s="983"/>
      <c r="AZ684" s="983"/>
      <c r="BA684" s="983"/>
      <c r="BB684" s="983"/>
      <c r="BC684" s="983"/>
      <c r="BD684" s="983"/>
      <c r="BE684" s="983"/>
      <c r="BF684" s="983"/>
      <c r="BG684" s="983"/>
      <c r="BH684" s="983"/>
      <c r="BI684" s="983"/>
      <c r="BJ684" s="983"/>
      <c r="BK684" s="983"/>
      <c r="BL684" s="983"/>
      <c r="BM684" s="983"/>
      <c r="BN684" s="983"/>
      <c r="BO684" s="983"/>
      <c r="BP684" s="983"/>
      <c r="BQ684" s="983"/>
      <c r="BR684" s="983"/>
      <c r="BS684" s="983"/>
      <c r="BT684" s="983"/>
      <c r="BU684" s="983"/>
      <c r="BV684" s="983"/>
      <c r="BW684" s="983"/>
      <c r="BX684" s="983"/>
      <c r="BY684" s="983"/>
      <c r="BZ684" s="983"/>
      <c r="CA684" s="983"/>
      <c r="CB684" s="983"/>
      <c r="CC684" s="983"/>
      <c r="CD684" s="983"/>
      <c r="CE684" s="983"/>
      <c r="CF684" s="983"/>
      <c r="CG684" s="983"/>
      <c r="CH684" s="983"/>
      <c r="CI684" s="983"/>
      <c r="CJ684" s="983"/>
      <c r="CK684" s="983"/>
      <c r="CL684" s="983"/>
      <c r="CM684" s="983"/>
      <c r="CN684" s="983"/>
      <c r="CO684" s="983"/>
      <c r="CP684" s="983"/>
      <c r="CQ684" s="983"/>
      <c r="CR684" s="983"/>
      <c r="CS684" s="983"/>
      <c r="CT684" s="983"/>
      <c r="CU684" s="983"/>
      <c r="CV684" s="983"/>
      <c r="CW684" s="983"/>
      <c r="CX684" s="983"/>
      <c r="CY684" s="983"/>
      <c r="CZ684" s="983"/>
      <c r="DA684" s="983"/>
      <c r="DB684" s="983"/>
      <c r="DC684" s="983"/>
      <c r="DD684" s="983"/>
      <c r="DE684" s="983"/>
      <c r="DF684" s="983"/>
      <c r="DG684" s="983"/>
      <c r="DH684" s="983"/>
      <c r="DI684" s="983"/>
      <c r="DJ684" s="983"/>
      <c r="DK684" s="983"/>
      <c r="DL684" s="983"/>
      <c r="DM684" s="983"/>
      <c r="DN684" s="983"/>
      <c r="DO684" s="983"/>
      <c r="DP684" s="983"/>
      <c r="DQ684" s="983"/>
      <c r="DR684" s="983"/>
      <c r="DS684" s="983"/>
      <c r="DT684" s="983"/>
      <c r="DU684" s="983"/>
      <c r="DV684" s="983"/>
      <c r="DW684" s="983"/>
      <c r="DX684" s="983"/>
      <c r="DY684" s="983"/>
      <c r="DZ684" s="983"/>
      <c r="EA684" s="983"/>
      <c r="EB684" s="983"/>
      <c r="EC684" s="983"/>
      <c r="ED684" s="983"/>
      <c r="EE684" s="983"/>
      <c r="EF684" s="983"/>
      <c r="EG684" s="983"/>
      <c r="EH684" s="983"/>
      <c r="EI684" s="983"/>
      <c r="EJ684" s="983"/>
      <c r="EK684" s="983"/>
      <c r="EL684" s="983"/>
      <c r="EM684" s="983"/>
      <c r="EN684" s="983"/>
      <c r="EO684" s="983"/>
      <c r="EP684" s="983"/>
      <c r="EQ684" s="983"/>
      <c r="ER684" s="983"/>
      <c r="ES684" s="983"/>
    </row>
    <row r="685" spans="1:149" s="1040" customFormat="1" ht="15" customHeight="1">
      <c r="A685" s="806"/>
      <c r="B685" s="840"/>
      <c r="C685" s="886" t="s">
        <v>1474</v>
      </c>
      <c r="D685" s="847" t="s">
        <v>281</v>
      </c>
      <c r="E685" s="847">
        <v>1</v>
      </c>
      <c r="F685" s="849"/>
      <c r="G685" s="814">
        <f>F685*E685</f>
        <v>0</v>
      </c>
      <c r="H685" s="1043"/>
      <c r="I685" s="1039"/>
      <c r="J685" s="1039"/>
      <c r="K685" s="1039"/>
      <c r="L685" s="1039"/>
      <c r="M685" s="1039"/>
      <c r="N685" s="1039"/>
      <c r="O685" s="1039"/>
      <c r="P685" s="983"/>
      <c r="Q685" s="983"/>
      <c r="R685" s="983"/>
      <c r="S685" s="983"/>
      <c r="T685" s="983"/>
      <c r="U685" s="983"/>
      <c r="V685" s="983"/>
      <c r="W685" s="983"/>
      <c r="X685" s="983"/>
      <c r="Y685" s="983"/>
      <c r="Z685" s="983"/>
      <c r="AA685" s="983"/>
      <c r="AB685" s="983"/>
      <c r="AC685" s="983"/>
      <c r="AD685" s="983"/>
      <c r="AE685" s="983"/>
      <c r="AF685" s="983"/>
      <c r="AG685" s="983"/>
      <c r="AH685" s="983"/>
      <c r="AI685" s="983"/>
      <c r="AJ685" s="983"/>
      <c r="AK685" s="983"/>
      <c r="AL685" s="983"/>
      <c r="AM685" s="983"/>
      <c r="AN685" s="983"/>
      <c r="AO685" s="983"/>
      <c r="AP685" s="983"/>
      <c r="AQ685" s="983"/>
      <c r="AR685" s="983"/>
      <c r="AS685" s="983"/>
      <c r="AT685" s="983"/>
      <c r="AU685" s="983"/>
      <c r="AV685" s="983"/>
      <c r="AW685" s="983"/>
      <c r="AX685" s="983"/>
      <c r="AY685" s="983"/>
      <c r="AZ685" s="983"/>
      <c r="BA685" s="983"/>
      <c r="BB685" s="983"/>
      <c r="BC685" s="983"/>
      <c r="BD685" s="983"/>
      <c r="BE685" s="983"/>
      <c r="BF685" s="983"/>
      <c r="BG685" s="983"/>
      <c r="BH685" s="983"/>
      <c r="BI685" s="983"/>
      <c r="BJ685" s="983"/>
      <c r="BK685" s="983"/>
      <c r="BL685" s="983"/>
      <c r="BM685" s="983"/>
      <c r="BN685" s="983"/>
      <c r="BO685" s="983"/>
      <c r="BP685" s="983"/>
      <c r="BQ685" s="983"/>
      <c r="BR685" s="983"/>
      <c r="BS685" s="983"/>
      <c r="BT685" s="983"/>
      <c r="BU685" s="983"/>
      <c r="BV685" s="983"/>
      <c r="BW685" s="983"/>
      <c r="BX685" s="983"/>
      <c r="BY685" s="983"/>
      <c r="BZ685" s="983"/>
      <c r="CA685" s="983"/>
      <c r="CB685" s="983"/>
      <c r="CC685" s="983"/>
      <c r="CD685" s="983"/>
      <c r="CE685" s="983"/>
      <c r="CF685" s="983"/>
      <c r="CG685" s="983"/>
      <c r="CH685" s="983"/>
      <c r="CI685" s="983"/>
      <c r="CJ685" s="983"/>
      <c r="CK685" s="983"/>
      <c r="CL685" s="983"/>
      <c r="CM685" s="983"/>
      <c r="CN685" s="983"/>
      <c r="CO685" s="983"/>
      <c r="CP685" s="983"/>
      <c r="CQ685" s="983"/>
      <c r="CR685" s="983"/>
      <c r="CS685" s="983"/>
      <c r="CT685" s="983"/>
      <c r="CU685" s="983"/>
      <c r="CV685" s="983"/>
      <c r="CW685" s="983"/>
      <c r="CX685" s="983"/>
      <c r="CY685" s="983"/>
      <c r="CZ685" s="983"/>
      <c r="DA685" s="983"/>
      <c r="DB685" s="983"/>
      <c r="DC685" s="983"/>
      <c r="DD685" s="983"/>
      <c r="DE685" s="983"/>
      <c r="DF685" s="983"/>
      <c r="DG685" s="983"/>
      <c r="DH685" s="983"/>
      <c r="DI685" s="983"/>
      <c r="DJ685" s="983"/>
      <c r="DK685" s="983"/>
      <c r="DL685" s="983"/>
      <c r="DM685" s="983"/>
      <c r="DN685" s="983"/>
      <c r="DO685" s="983"/>
      <c r="DP685" s="983"/>
      <c r="DQ685" s="983"/>
      <c r="DR685" s="983"/>
      <c r="DS685" s="983"/>
      <c r="DT685" s="983"/>
      <c r="DU685" s="983"/>
      <c r="DV685" s="983"/>
      <c r="DW685" s="983"/>
      <c r="DX685" s="983"/>
      <c r="DY685" s="983"/>
      <c r="DZ685" s="983"/>
      <c r="EA685" s="983"/>
      <c r="EB685" s="983"/>
      <c r="EC685" s="983"/>
      <c r="ED685" s="983"/>
      <c r="EE685" s="983"/>
      <c r="EF685" s="983"/>
      <c r="EG685" s="983"/>
      <c r="EH685" s="983"/>
      <c r="EI685" s="983"/>
      <c r="EJ685" s="983"/>
      <c r="EK685" s="983"/>
      <c r="EL685" s="983"/>
      <c r="EM685" s="983"/>
      <c r="EN685" s="983"/>
      <c r="EO685" s="983"/>
      <c r="EP685" s="983"/>
      <c r="EQ685" s="983"/>
      <c r="ER685" s="983"/>
      <c r="ES685" s="983"/>
    </row>
    <row r="686" spans="1:149" s="1040" customFormat="1" ht="15" customHeight="1">
      <c r="A686" s="1006"/>
      <c r="B686" s="1007"/>
      <c r="C686" s="1042"/>
      <c r="D686" s="1009"/>
      <c r="E686" s="1009"/>
      <c r="F686" s="930"/>
      <c r="G686" s="814"/>
      <c r="H686" s="1043"/>
      <c r="I686" s="1039"/>
      <c r="J686" s="1039"/>
      <c r="K686" s="1039"/>
      <c r="L686" s="1039"/>
      <c r="M686" s="1039"/>
      <c r="N686" s="1039"/>
      <c r="O686" s="1039"/>
      <c r="P686" s="1039"/>
      <c r="Q686" s="1039"/>
      <c r="R686" s="1039"/>
      <c r="S686" s="1039"/>
      <c r="T686" s="1039"/>
      <c r="U686" s="1039"/>
      <c r="V686" s="1039"/>
      <c r="W686" s="1039"/>
      <c r="X686" s="1039"/>
      <c r="Y686" s="1039"/>
      <c r="Z686" s="1039"/>
      <c r="AA686" s="1039"/>
      <c r="AB686" s="1039"/>
      <c r="AC686" s="1039"/>
      <c r="AD686" s="1039"/>
      <c r="AE686" s="1039"/>
      <c r="AF686" s="1039"/>
      <c r="AG686" s="1039"/>
      <c r="AH686" s="1039"/>
      <c r="AI686" s="1039"/>
      <c r="AJ686" s="1039"/>
      <c r="AK686" s="1039"/>
      <c r="AL686" s="1039"/>
      <c r="AM686" s="1039"/>
      <c r="AN686" s="1039"/>
      <c r="AO686" s="1039"/>
      <c r="AP686" s="1039"/>
      <c r="AQ686" s="1039"/>
      <c r="AR686" s="1039"/>
      <c r="AS686" s="1039"/>
      <c r="AT686" s="1039"/>
      <c r="AU686" s="1039"/>
      <c r="AV686" s="1039"/>
      <c r="AW686" s="1039"/>
      <c r="AX686" s="1039"/>
      <c r="AY686" s="1039"/>
      <c r="AZ686" s="1039"/>
      <c r="BA686" s="1039"/>
      <c r="BB686" s="1039"/>
      <c r="BC686" s="1039"/>
      <c r="BD686" s="1039"/>
      <c r="BE686" s="1039"/>
      <c r="BF686" s="1039"/>
      <c r="BG686" s="1039"/>
      <c r="BH686" s="1039"/>
      <c r="BI686" s="1039"/>
      <c r="BJ686" s="1039"/>
      <c r="BK686" s="1039"/>
      <c r="BL686" s="1039"/>
      <c r="BM686" s="1039"/>
      <c r="BN686" s="1039"/>
      <c r="BO686" s="1039"/>
      <c r="BP686" s="1039"/>
      <c r="BQ686" s="1039"/>
      <c r="BR686" s="1039"/>
      <c r="BS686" s="1039"/>
      <c r="BT686" s="1039"/>
      <c r="BU686" s="1039"/>
      <c r="BV686" s="1039"/>
      <c r="BW686" s="1039"/>
      <c r="BX686" s="1039"/>
      <c r="BY686" s="1039"/>
      <c r="BZ686" s="1039"/>
      <c r="CA686" s="1039"/>
      <c r="CB686" s="1039"/>
      <c r="CC686" s="1039"/>
      <c r="CD686" s="1039"/>
      <c r="CE686" s="1039"/>
      <c r="CF686" s="1039"/>
      <c r="CG686" s="1039"/>
      <c r="CH686" s="1039"/>
      <c r="CI686" s="1039"/>
      <c r="CJ686" s="1039"/>
      <c r="CK686" s="1039"/>
      <c r="CL686" s="1039"/>
      <c r="CM686" s="1039"/>
      <c r="CN686" s="1039"/>
      <c r="CO686" s="1039"/>
      <c r="CP686" s="1039"/>
      <c r="CQ686" s="1039"/>
      <c r="CR686" s="1039"/>
      <c r="CS686" s="1039"/>
      <c r="CT686" s="1039"/>
      <c r="CU686" s="1039"/>
      <c r="CV686" s="1039"/>
      <c r="CW686" s="1039"/>
      <c r="CX686" s="1039"/>
      <c r="CY686" s="1039"/>
      <c r="CZ686" s="1039"/>
      <c r="DA686" s="1039"/>
      <c r="DB686" s="1039"/>
      <c r="DC686" s="1039"/>
      <c r="DD686" s="1039"/>
      <c r="DE686" s="1039"/>
      <c r="DF686" s="1039"/>
      <c r="DG686" s="1039"/>
      <c r="DH686" s="1039"/>
      <c r="DI686" s="1039"/>
      <c r="DJ686" s="1039"/>
      <c r="DK686" s="1039"/>
      <c r="DL686" s="1039"/>
      <c r="DM686" s="1039"/>
      <c r="DN686" s="1039"/>
      <c r="DO686" s="1039"/>
      <c r="DP686" s="1039"/>
      <c r="DQ686" s="1039"/>
      <c r="DR686" s="1039"/>
      <c r="DS686" s="1039"/>
      <c r="DT686" s="1039"/>
      <c r="DU686" s="1039"/>
      <c r="DV686" s="1039"/>
      <c r="DW686" s="1039"/>
      <c r="DX686" s="1039"/>
      <c r="DY686" s="1039"/>
      <c r="DZ686" s="1039"/>
      <c r="EA686" s="1039"/>
      <c r="EB686" s="1039"/>
      <c r="EC686" s="1039"/>
      <c r="ED686" s="1039"/>
      <c r="EE686" s="1039"/>
      <c r="EF686" s="1039"/>
      <c r="EG686" s="1039"/>
      <c r="EH686" s="1039"/>
      <c r="EI686" s="1039"/>
      <c r="EJ686" s="1039"/>
      <c r="EK686" s="1039"/>
      <c r="EL686" s="1039"/>
      <c r="EM686" s="1039"/>
      <c r="EN686" s="1039"/>
      <c r="EO686" s="1039"/>
      <c r="EP686" s="1039"/>
      <c r="EQ686" s="1039"/>
      <c r="ER686" s="1039"/>
      <c r="ES686" s="1039"/>
    </row>
    <row r="687" spans="1:149" s="1040" customFormat="1" ht="60.75" customHeight="1">
      <c r="A687" s="806" t="s">
        <v>1771</v>
      </c>
      <c r="B687" s="840"/>
      <c r="C687" s="886" t="s">
        <v>1772</v>
      </c>
      <c r="D687" s="847"/>
      <c r="E687" s="848"/>
      <c r="F687" s="849"/>
      <c r="G687" s="814"/>
      <c r="H687" s="1043"/>
      <c r="I687" s="1039"/>
      <c r="J687" s="1039"/>
      <c r="K687" s="1039"/>
      <c r="L687" s="1039"/>
      <c r="M687" s="1039"/>
      <c r="N687" s="1039"/>
      <c r="O687" s="1039"/>
      <c r="P687" s="983"/>
      <c r="Q687" s="983"/>
      <c r="R687" s="983"/>
      <c r="S687" s="983"/>
      <c r="T687" s="983"/>
      <c r="U687" s="983"/>
      <c r="V687" s="983"/>
      <c r="W687" s="983"/>
      <c r="X687" s="983"/>
      <c r="Y687" s="983"/>
      <c r="Z687" s="983"/>
      <c r="AA687" s="983"/>
      <c r="AB687" s="983"/>
      <c r="AC687" s="983"/>
      <c r="AD687" s="983"/>
      <c r="AE687" s="983"/>
      <c r="AF687" s="983"/>
      <c r="AG687" s="983"/>
      <c r="AH687" s="983"/>
      <c r="AI687" s="983"/>
      <c r="AJ687" s="983"/>
      <c r="AK687" s="983"/>
      <c r="AL687" s="983"/>
      <c r="AM687" s="983"/>
      <c r="AN687" s="983"/>
      <c r="AO687" s="983"/>
      <c r="AP687" s="983"/>
      <c r="AQ687" s="983"/>
      <c r="AR687" s="983"/>
      <c r="AS687" s="983"/>
      <c r="AT687" s="983"/>
      <c r="AU687" s="983"/>
      <c r="AV687" s="983"/>
      <c r="AW687" s="983"/>
      <c r="AX687" s="983"/>
      <c r="AY687" s="983"/>
      <c r="AZ687" s="983"/>
      <c r="BA687" s="983"/>
      <c r="BB687" s="983"/>
      <c r="BC687" s="983"/>
      <c r="BD687" s="983"/>
      <c r="BE687" s="983"/>
      <c r="BF687" s="983"/>
      <c r="BG687" s="983"/>
      <c r="BH687" s="983"/>
      <c r="BI687" s="983"/>
      <c r="BJ687" s="983"/>
      <c r="BK687" s="983"/>
      <c r="BL687" s="983"/>
      <c r="BM687" s="983"/>
      <c r="BN687" s="983"/>
      <c r="BO687" s="983"/>
      <c r="BP687" s="983"/>
      <c r="BQ687" s="983"/>
      <c r="BR687" s="983"/>
      <c r="BS687" s="983"/>
      <c r="BT687" s="983"/>
      <c r="BU687" s="983"/>
      <c r="BV687" s="983"/>
      <c r="BW687" s="983"/>
      <c r="BX687" s="983"/>
      <c r="BY687" s="983"/>
      <c r="BZ687" s="983"/>
      <c r="CA687" s="983"/>
      <c r="CB687" s="983"/>
      <c r="CC687" s="983"/>
      <c r="CD687" s="983"/>
      <c r="CE687" s="983"/>
      <c r="CF687" s="983"/>
      <c r="CG687" s="983"/>
      <c r="CH687" s="983"/>
      <c r="CI687" s="983"/>
      <c r="CJ687" s="983"/>
      <c r="CK687" s="983"/>
      <c r="CL687" s="983"/>
      <c r="CM687" s="983"/>
      <c r="CN687" s="983"/>
      <c r="CO687" s="983"/>
      <c r="CP687" s="983"/>
      <c r="CQ687" s="983"/>
      <c r="CR687" s="983"/>
      <c r="CS687" s="983"/>
      <c r="CT687" s="983"/>
      <c r="CU687" s="983"/>
      <c r="CV687" s="983"/>
      <c r="CW687" s="983"/>
      <c r="CX687" s="983"/>
      <c r="CY687" s="983"/>
      <c r="CZ687" s="983"/>
      <c r="DA687" s="983"/>
      <c r="DB687" s="983"/>
      <c r="DC687" s="983"/>
      <c r="DD687" s="983"/>
      <c r="DE687" s="983"/>
      <c r="DF687" s="983"/>
      <c r="DG687" s="983"/>
      <c r="DH687" s="983"/>
      <c r="DI687" s="983"/>
      <c r="DJ687" s="983"/>
      <c r="DK687" s="983"/>
      <c r="DL687" s="983"/>
      <c r="DM687" s="983"/>
      <c r="DN687" s="983"/>
      <c r="DO687" s="983"/>
      <c r="DP687" s="983"/>
      <c r="DQ687" s="983"/>
      <c r="DR687" s="983"/>
      <c r="DS687" s="983"/>
      <c r="DT687" s="983"/>
      <c r="DU687" s="983"/>
      <c r="DV687" s="983"/>
      <c r="DW687" s="983"/>
      <c r="DX687" s="983"/>
      <c r="DY687" s="983"/>
      <c r="DZ687" s="983"/>
      <c r="EA687" s="983"/>
      <c r="EB687" s="983"/>
      <c r="EC687" s="983"/>
      <c r="ED687" s="983"/>
      <c r="EE687" s="983"/>
      <c r="EF687" s="983"/>
      <c r="EG687" s="983"/>
      <c r="EH687" s="983"/>
      <c r="EI687" s="983"/>
      <c r="EJ687" s="983"/>
      <c r="EK687" s="983"/>
      <c r="EL687" s="983"/>
      <c r="EM687" s="983"/>
      <c r="EN687" s="983"/>
      <c r="EO687" s="983"/>
      <c r="EP687" s="983"/>
      <c r="EQ687" s="983"/>
      <c r="ER687" s="983"/>
      <c r="ES687" s="983"/>
    </row>
    <row r="688" spans="1:149" s="1040" customFormat="1" ht="15" customHeight="1">
      <c r="A688" s="806"/>
      <c r="B688" s="840"/>
      <c r="C688" s="886" t="s">
        <v>1474</v>
      </c>
      <c r="D688" s="847" t="s">
        <v>281</v>
      </c>
      <c r="E688" s="847">
        <v>1</v>
      </c>
      <c r="F688" s="849"/>
      <c r="G688" s="814">
        <f>F688*E688</f>
        <v>0</v>
      </c>
      <c r="H688" s="1043"/>
      <c r="I688" s="1039"/>
      <c r="J688" s="1039"/>
      <c r="K688" s="1039"/>
      <c r="L688" s="1039"/>
      <c r="M688" s="1039"/>
      <c r="N688" s="1039"/>
      <c r="O688" s="1039"/>
      <c r="P688" s="983"/>
      <c r="Q688" s="983"/>
      <c r="R688" s="983"/>
      <c r="S688" s="983"/>
      <c r="T688" s="983"/>
      <c r="U688" s="983"/>
      <c r="V688" s="983"/>
      <c r="W688" s="983"/>
      <c r="X688" s="983"/>
      <c r="Y688" s="983"/>
      <c r="Z688" s="983"/>
      <c r="AA688" s="983"/>
      <c r="AB688" s="983"/>
      <c r="AC688" s="983"/>
      <c r="AD688" s="983"/>
      <c r="AE688" s="983"/>
      <c r="AF688" s="983"/>
      <c r="AG688" s="983"/>
      <c r="AH688" s="983"/>
      <c r="AI688" s="983"/>
      <c r="AJ688" s="983"/>
      <c r="AK688" s="983"/>
      <c r="AL688" s="983"/>
      <c r="AM688" s="983"/>
      <c r="AN688" s="983"/>
      <c r="AO688" s="983"/>
      <c r="AP688" s="983"/>
      <c r="AQ688" s="983"/>
      <c r="AR688" s="983"/>
      <c r="AS688" s="983"/>
      <c r="AT688" s="983"/>
      <c r="AU688" s="983"/>
      <c r="AV688" s="983"/>
      <c r="AW688" s="983"/>
      <c r="AX688" s="983"/>
      <c r="AY688" s="983"/>
      <c r="AZ688" s="983"/>
      <c r="BA688" s="983"/>
      <c r="BB688" s="983"/>
      <c r="BC688" s="983"/>
      <c r="BD688" s="983"/>
      <c r="BE688" s="983"/>
      <c r="BF688" s="983"/>
      <c r="BG688" s="983"/>
      <c r="BH688" s="983"/>
      <c r="BI688" s="983"/>
      <c r="BJ688" s="983"/>
      <c r="BK688" s="983"/>
      <c r="BL688" s="983"/>
      <c r="BM688" s="983"/>
      <c r="BN688" s="983"/>
      <c r="BO688" s="983"/>
      <c r="BP688" s="983"/>
      <c r="BQ688" s="983"/>
      <c r="BR688" s="983"/>
      <c r="BS688" s="983"/>
      <c r="BT688" s="983"/>
      <c r="BU688" s="983"/>
      <c r="BV688" s="983"/>
      <c r="BW688" s="983"/>
      <c r="BX688" s="983"/>
      <c r="BY688" s="983"/>
      <c r="BZ688" s="983"/>
      <c r="CA688" s="983"/>
      <c r="CB688" s="983"/>
      <c r="CC688" s="983"/>
      <c r="CD688" s="983"/>
      <c r="CE688" s="983"/>
      <c r="CF688" s="983"/>
      <c r="CG688" s="983"/>
      <c r="CH688" s="983"/>
      <c r="CI688" s="983"/>
      <c r="CJ688" s="983"/>
      <c r="CK688" s="983"/>
      <c r="CL688" s="983"/>
      <c r="CM688" s="983"/>
      <c r="CN688" s="983"/>
      <c r="CO688" s="983"/>
      <c r="CP688" s="983"/>
      <c r="CQ688" s="983"/>
      <c r="CR688" s="983"/>
      <c r="CS688" s="983"/>
      <c r="CT688" s="983"/>
      <c r="CU688" s="983"/>
      <c r="CV688" s="983"/>
      <c r="CW688" s="983"/>
      <c r="CX688" s="983"/>
      <c r="CY688" s="983"/>
      <c r="CZ688" s="983"/>
      <c r="DA688" s="983"/>
      <c r="DB688" s="983"/>
      <c r="DC688" s="983"/>
      <c r="DD688" s="983"/>
      <c r="DE688" s="983"/>
      <c r="DF688" s="983"/>
      <c r="DG688" s="983"/>
      <c r="DH688" s="983"/>
      <c r="DI688" s="983"/>
      <c r="DJ688" s="983"/>
      <c r="DK688" s="983"/>
      <c r="DL688" s="983"/>
      <c r="DM688" s="983"/>
      <c r="DN688" s="983"/>
      <c r="DO688" s="983"/>
      <c r="DP688" s="983"/>
      <c r="DQ688" s="983"/>
      <c r="DR688" s="983"/>
      <c r="DS688" s="983"/>
      <c r="DT688" s="983"/>
      <c r="DU688" s="983"/>
      <c r="DV688" s="983"/>
      <c r="DW688" s="983"/>
      <c r="DX688" s="983"/>
      <c r="DY688" s="983"/>
      <c r="DZ688" s="983"/>
      <c r="EA688" s="983"/>
      <c r="EB688" s="983"/>
      <c r="EC688" s="983"/>
      <c r="ED688" s="983"/>
      <c r="EE688" s="983"/>
      <c r="EF688" s="983"/>
      <c r="EG688" s="983"/>
      <c r="EH688" s="983"/>
      <c r="EI688" s="983"/>
      <c r="EJ688" s="983"/>
      <c r="EK688" s="983"/>
      <c r="EL688" s="983"/>
      <c r="EM688" s="983"/>
      <c r="EN688" s="983"/>
      <c r="EO688" s="983"/>
      <c r="EP688" s="983"/>
      <c r="EQ688" s="983"/>
      <c r="ER688" s="983"/>
      <c r="ES688" s="983"/>
    </row>
    <row r="689" spans="1:149" s="1040" customFormat="1" ht="15" customHeight="1">
      <c r="A689" s="1006"/>
      <c r="B689" s="1007"/>
      <c r="C689" s="1042"/>
      <c r="D689" s="1009"/>
      <c r="E689" s="1009"/>
      <c r="F689" s="930"/>
      <c r="G689" s="814"/>
      <c r="H689" s="1043"/>
      <c r="I689" s="1039"/>
      <c r="J689" s="1039"/>
      <c r="K689" s="1039"/>
      <c r="L689" s="1039"/>
      <c r="M689" s="1039"/>
      <c r="N689" s="1039"/>
      <c r="O689" s="1039"/>
      <c r="P689" s="1039"/>
      <c r="Q689" s="1039"/>
      <c r="R689" s="1039"/>
      <c r="S689" s="1039"/>
      <c r="T689" s="1039"/>
      <c r="U689" s="1039"/>
      <c r="V689" s="1039"/>
      <c r="W689" s="1039"/>
      <c r="X689" s="1039"/>
      <c r="Y689" s="1039"/>
      <c r="Z689" s="1039"/>
      <c r="AA689" s="1039"/>
      <c r="AB689" s="1039"/>
      <c r="AC689" s="1039"/>
      <c r="AD689" s="1039"/>
      <c r="AE689" s="1039"/>
      <c r="AF689" s="1039"/>
      <c r="AG689" s="1039"/>
      <c r="AH689" s="1039"/>
      <c r="AI689" s="1039"/>
      <c r="AJ689" s="1039"/>
      <c r="AK689" s="1039"/>
      <c r="AL689" s="1039"/>
      <c r="AM689" s="1039"/>
      <c r="AN689" s="1039"/>
      <c r="AO689" s="1039"/>
      <c r="AP689" s="1039"/>
      <c r="AQ689" s="1039"/>
      <c r="AR689" s="1039"/>
      <c r="AS689" s="1039"/>
      <c r="AT689" s="1039"/>
      <c r="AU689" s="1039"/>
      <c r="AV689" s="1039"/>
      <c r="AW689" s="1039"/>
      <c r="AX689" s="1039"/>
      <c r="AY689" s="1039"/>
      <c r="AZ689" s="1039"/>
      <c r="BA689" s="1039"/>
      <c r="BB689" s="1039"/>
      <c r="BC689" s="1039"/>
      <c r="BD689" s="1039"/>
      <c r="BE689" s="1039"/>
      <c r="BF689" s="1039"/>
      <c r="BG689" s="1039"/>
      <c r="BH689" s="1039"/>
      <c r="BI689" s="1039"/>
      <c r="BJ689" s="1039"/>
      <c r="BK689" s="1039"/>
      <c r="BL689" s="1039"/>
      <c r="BM689" s="1039"/>
      <c r="BN689" s="1039"/>
      <c r="BO689" s="1039"/>
      <c r="BP689" s="1039"/>
      <c r="BQ689" s="1039"/>
      <c r="BR689" s="1039"/>
      <c r="BS689" s="1039"/>
      <c r="BT689" s="1039"/>
      <c r="BU689" s="1039"/>
      <c r="BV689" s="1039"/>
      <c r="BW689" s="1039"/>
      <c r="BX689" s="1039"/>
      <c r="BY689" s="1039"/>
      <c r="BZ689" s="1039"/>
      <c r="CA689" s="1039"/>
      <c r="CB689" s="1039"/>
      <c r="CC689" s="1039"/>
      <c r="CD689" s="1039"/>
      <c r="CE689" s="1039"/>
      <c r="CF689" s="1039"/>
      <c r="CG689" s="1039"/>
      <c r="CH689" s="1039"/>
      <c r="CI689" s="1039"/>
      <c r="CJ689" s="1039"/>
      <c r="CK689" s="1039"/>
      <c r="CL689" s="1039"/>
      <c r="CM689" s="1039"/>
      <c r="CN689" s="1039"/>
      <c r="CO689" s="1039"/>
      <c r="CP689" s="1039"/>
      <c r="CQ689" s="1039"/>
      <c r="CR689" s="1039"/>
      <c r="CS689" s="1039"/>
      <c r="CT689" s="1039"/>
      <c r="CU689" s="1039"/>
      <c r="CV689" s="1039"/>
      <c r="CW689" s="1039"/>
      <c r="CX689" s="1039"/>
      <c r="CY689" s="1039"/>
      <c r="CZ689" s="1039"/>
      <c r="DA689" s="1039"/>
      <c r="DB689" s="1039"/>
      <c r="DC689" s="1039"/>
      <c r="DD689" s="1039"/>
      <c r="DE689" s="1039"/>
      <c r="DF689" s="1039"/>
      <c r="DG689" s="1039"/>
      <c r="DH689" s="1039"/>
      <c r="DI689" s="1039"/>
      <c r="DJ689" s="1039"/>
      <c r="DK689" s="1039"/>
      <c r="DL689" s="1039"/>
      <c r="DM689" s="1039"/>
      <c r="DN689" s="1039"/>
      <c r="DO689" s="1039"/>
      <c r="DP689" s="1039"/>
      <c r="DQ689" s="1039"/>
      <c r="DR689" s="1039"/>
      <c r="DS689" s="1039"/>
      <c r="DT689" s="1039"/>
      <c r="DU689" s="1039"/>
      <c r="DV689" s="1039"/>
      <c r="DW689" s="1039"/>
      <c r="DX689" s="1039"/>
      <c r="DY689" s="1039"/>
      <c r="DZ689" s="1039"/>
      <c r="EA689" s="1039"/>
      <c r="EB689" s="1039"/>
      <c r="EC689" s="1039"/>
      <c r="ED689" s="1039"/>
      <c r="EE689" s="1039"/>
      <c r="EF689" s="1039"/>
      <c r="EG689" s="1039"/>
      <c r="EH689" s="1039"/>
      <c r="EI689" s="1039"/>
      <c r="EJ689" s="1039"/>
      <c r="EK689" s="1039"/>
      <c r="EL689" s="1039"/>
      <c r="EM689" s="1039"/>
      <c r="EN689" s="1039"/>
      <c r="EO689" s="1039"/>
      <c r="EP689" s="1039"/>
      <c r="EQ689" s="1039"/>
      <c r="ER689" s="1039"/>
      <c r="ES689" s="1039"/>
    </row>
    <row r="690" spans="1:149" s="1040" customFormat="1" ht="202.25" customHeight="1">
      <c r="A690" s="806" t="s">
        <v>1773</v>
      </c>
      <c r="B690" s="840"/>
      <c r="C690" s="886" t="s">
        <v>1774</v>
      </c>
      <c r="D690" s="847"/>
      <c r="E690" s="848"/>
      <c r="F690" s="849"/>
      <c r="G690" s="814"/>
      <c r="H690" s="1043"/>
      <c r="I690" s="1039"/>
      <c r="J690" s="1039"/>
      <c r="K690" s="1039"/>
      <c r="L690" s="1039"/>
      <c r="M690" s="1039"/>
      <c r="N690" s="1039"/>
      <c r="O690" s="1039"/>
      <c r="P690" s="983"/>
      <c r="Q690" s="983"/>
      <c r="R690" s="983"/>
      <c r="S690" s="983"/>
      <c r="T690" s="983"/>
      <c r="U690" s="983"/>
      <c r="V690" s="983"/>
      <c r="W690" s="983"/>
      <c r="X690" s="983"/>
      <c r="Y690" s="983"/>
      <c r="Z690" s="983"/>
      <c r="AA690" s="983"/>
      <c r="AB690" s="983"/>
      <c r="AC690" s="983"/>
      <c r="AD690" s="983"/>
      <c r="AE690" s="983"/>
      <c r="AF690" s="983"/>
      <c r="AG690" s="983"/>
      <c r="AH690" s="983"/>
      <c r="AI690" s="983"/>
      <c r="AJ690" s="983"/>
      <c r="AK690" s="983"/>
      <c r="AL690" s="983"/>
      <c r="AM690" s="983"/>
      <c r="AN690" s="983"/>
      <c r="AO690" s="983"/>
      <c r="AP690" s="983"/>
      <c r="AQ690" s="983"/>
      <c r="AR690" s="983"/>
      <c r="AS690" s="983"/>
      <c r="AT690" s="983"/>
      <c r="AU690" s="983"/>
      <c r="AV690" s="983"/>
      <c r="AW690" s="983"/>
      <c r="AX690" s="983"/>
      <c r="AY690" s="983"/>
      <c r="AZ690" s="983"/>
      <c r="BA690" s="983"/>
      <c r="BB690" s="983"/>
      <c r="BC690" s="983"/>
      <c r="BD690" s="983"/>
      <c r="BE690" s="983"/>
      <c r="BF690" s="983"/>
      <c r="BG690" s="983"/>
      <c r="BH690" s="983"/>
      <c r="BI690" s="983"/>
      <c r="BJ690" s="983"/>
      <c r="BK690" s="983"/>
      <c r="BL690" s="983"/>
      <c r="BM690" s="983"/>
      <c r="BN690" s="983"/>
      <c r="BO690" s="983"/>
      <c r="BP690" s="983"/>
      <c r="BQ690" s="983"/>
      <c r="BR690" s="983"/>
      <c r="BS690" s="983"/>
      <c r="BT690" s="983"/>
      <c r="BU690" s="983"/>
      <c r="BV690" s="983"/>
      <c r="BW690" s="983"/>
      <c r="BX690" s="983"/>
      <c r="BY690" s="983"/>
      <c r="BZ690" s="983"/>
      <c r="CA690" s="983"/>
      <c r="CB690" s="983"/>
      <c r="CC690" s="983"/>
      <c r="CD690" s="983"/>
      <c r="CE690" s="983"/>
      <c r="CF690" s="983"/>
      <c r="CG690" s="983"/>
      <c r="CH690" s="983"/>
      <c r="CI690" s="983"/>
      <c r="CJ690" s="983"/>
      <c r="CK690" s="983"/>
      <c r="CL690" s="983"/>
      <c r="CM690" s="983"/>
      <c r="CN690" s="983"/>
      <c r="CO690" s="983"/>
      <c r="CP690" s="983"/>
      <c r="CQ690" s="983"/>
      <c r="CR690" s="983"/>
      <c r="CS690" s="983"/>
      <c r="CT690" s="983"/>
      <c r="CU690" s="983"/>
      <c r="CV690" s="983"/>
      <c r="CW690" s="983"/>
      <c r="CX690" s="983"/>
      <c r="CY690" s="983"/>
      <c r="CZ690" s="983"/>
      <c r="DA690" s="983"/>
      <c r="DB690" s="983"/>
      <c r="DC690" s="983"/>
      <c r="DD690" s="983"/>
      <c r="DE690" s="983"/>
      <c r="DF690" s="983"/>
      <c r="DG690" s="983"/>
      <c r="DH690" s="983"/>
      <c r="DI690" s="983"/>
      <c r="DJ690" s="983"/>
      <c r="DK690" s="983"/>
      <c r="DL690" s="983"/>
      <c r="DM690" s="983"/>
      <c r="DN690" s="983"/>
      <c r="DO690" s="983"/>
      <c r="DP690" s="983"/>
      <c r="DQ690" s="983"/>
      <c r="DR690" s="983"/>
      <c r="DS690" s="983"/>
      <c r="DT690" s="983"/>
      <c r="DU690" s="983"/>
      <c r="DV690" s="983"/>
      <c r="DW690" s="983"/>
      <c r="DX690" s="983"/>
      <c r="DY690" s="983"/>
      <c r="DZ690" s="983"/>
      <c r="EA690" s="983"/>
      <c r="EB690" s="983"/>
      <c r="EC690" s="983"/>
      <c r="ED690" s="983"/>
      <c r="EE690" s="983"/>
      <c r="EF690" s="983"/>
      <c r="EG690" s="983"/>
      <c r="EH690" s="983"/>
      <c r="EI690" s="983"/>
      <c r="EJ690" s="983"/>
      <c r="EK690" s="983"/>
      <c r="EL690" s="983"/>
      <c r="EM690" s="983"/>
      <c r="EN690" s="983"/>
      <c r="EO690" s="983"/>
      <c r="EP690" s="983"/>
      <c r="EQ690" s="983"/>
      <c r="ER690" s="983"/>
      <c r="ES690" s="983"/>
    </row>
    <row r="691" spans="1:149" s="1040" customFormat="1" ht="15" customHeight="1">
      <c r="A691" s="806"/>
      <c r="B691" s="840"/>
      <c r="C691" s="886" t="s">
        <v>1474</v>
      </c>
      <c r="D691" s="847" t="s">
        <v>281</v>
      </c>
      <c r="E691" s="847">
        <v>46</v>
      </c>
      <c r="F691" s="849"/>
      <c r="G691" s="814">
        <f>F691*E691</f>
        <v>0</v>
      </c>
      <c r="H691" s="1043"/>
      <c r="I691" s="1039"/>
      <c r="J691" s="1039"/>
      <c r="K691" s="1039"/>
      <c r="L691" s="1039"/>
      <c r="M691" s="1039"/>
      <c r="N691" s="1039"/>
      <c r="O691" s="1039"/>
      <c r="P691" s="983"/>
      <c r="Q691" s="983"/>
      <c r="R691" s="983"/>
      <c r="S691" s="983"/>
      <c r="T691" s="983"/>
      <c r="U691" s="983"/>
      <c r="V691" s="983"/>
      <c r="W691" s="983"/>
      <c r="X691" s="983"/>
      <c r="Y691" s="983"/>
      <c r="Z691" s="983"/>
      <c r="AA691" s="983"/>
      <c r="AB691" s="983"/>
      <c r="AC691" s="983"/>
      <c r="AD691" s="983"/>
      <c r="AE691" s="983"/>
      <c r="AF691" s="983"/>
      <c r="AG691" s="983"/>
      <c r="AH691" s="983"/>
      <c r="AI691" s="983"/>
      <c r="AJ691" s="983"/>
      <c r="AK691" s="983"/>
      <c r="AL691" s="983"/>
      <c r="AM691" s="983"/>
      <c r="AN691" s="983"/>
      <c r="AO691" s="983"/>
      <c r="AP691" s="983"/>
      <c r="AQ691" s="983"/>
      <c r="AR691" s="983"/>
      <c r="AS691" s="983"/>
      <c r="AT691" s="983"/>
      <c r="AU691" s="983"/>
      <c r="AV691" s="983"/>
      <c r="AW691" s="983"/>
      <c r="AX691" s="983"/>
      <c r="AY691" s="983"/>
      <c r="AZ691" s="983"/>
      <c r="BA691" s="983"/>
      <c r="BB691" s="983"/>
      <c r="BC691" s="983"/>
      <c r="BD691" s="983"/>
      <c r="BE691" s="983"/>
      <c r="BF691" s="983"/>
      <c r="BG691" s="983"/>
      <c r="BH691" s="983"/>
      <c r="BI691" s="983"/>
      <c r="BJ691" s="983"/>
      <c r="BK691" s="983"/>
      <c r="BL691" s="983"/>
      <c r="BM691" s="983"/>
      <c r="BN691" s="983"/>
      <c r="BO691" s="983"/>
      <c r="BP691" s="983"/>
      <c r="BQ691" s="983"/>
      <c r="BR691" s="983"/>
      <c r="BS691" s="983"/>
      <c r="BT691" s="983"/>
      <c r="BU691" s="983"/>
      <c r="BV691" s="983"/>
      <c r="BW691" s="983"/>
      <c r="BX691" s="983"/>
      <c r="BY691" s="983"/>
      <c r="BZ691" s="983"/>
      <c r="CA691" s="983"/>
      <c r="CB691" s="983"/>
      <c r="CC691" s="983"/>
      <c r="CD691" s="983"/>
      <c r="CE691" s="983"/>
      <c r="CF691" s="983"/>
      <c r="CG691" s="983"/>
      <c r="CH691" s="983"/>
      <c r="CI691" s="983"/>
      <c r="CJ691" s="983"/>
      <c r="CK691" s="983"/>
      <c r="CL691" s="983"/>
      <c r="CM691" s="983"/>
      <c r="CN691" s="983"/>
      <c r="CO691" s="983"/>
      <c r="CP691" s="983"/>
      <c r="CQ691" s="983"/>
      <c r="CR691" s="983"/>
      <c r="CS691" s="983"/>
      <c r="CT691" s="983"/>
      <c r="CU691" s="983"/>
      <c r="CV691" s="983"/>
      <c r="CW691" s="983"/>
      <c r="CX691" s="983"/>
      <c r="CY691" s="983"/>
      <c r="CZ691" s="983"/>
      <c r="DA691" s="983"/>
      <c r="DB691" s="983"/>
      <c r="DC691" s="983"/>
      <c r="DD691" s="983"/>
      <c r="DE691" s="983"/>
      <c r="DF691" s="983"/>
      <c r="DG691" s="983"/>
      <c r="DH691" s="983"/>
      <c r="DI691" s="983"/>
      <c r="DJ691" s="983"/>
      <c r="DK691" s="983"/>
      <c r="DL691" s="983"/>
      <c r="DM691" s="983"/>
      <c r="DN691" s="983"/>
      <c r="DO691" s="983"/>
      <c r="DP691" s="983"/>
      <c r="DQ691" s="983"/>
      <c r="DR691" s="983"/>
      <c r="DS691" s="983"/>
      <c r="DT691" s="983"/>
      <c r="DU691" s="983"/>
      <c r="DV691" s="983"/>
      <c r="DW691" s="983"/>
      <c r="DX691" s="983"/>
      <c r="DY691" s="983"/>
      <c r="DZ691" s="983"/>
      <c r="EA691" s="983"/>
      <c r="EB691" s="983"/>
      <c r="EC691" s="983"/>
      <c r="ED691" s="983"/>
      <c r="EE691" s="983"/>
      <c r="EF691" s="983"/>
      <c r="EG691" s="983"/>
      <c r="EH691" s="983"/>
      <c r="EI691" s="983"/>
      <c r="EJ691" s="983"/>
      <c r="EK691" s="983"/>
      <c r="EL691" s="983"/>
      <c r="EM691" s="983"/>
      <c r="EN691" s="983"/>
      <c r="EO691" s="983"/>
      <c r="EP691" s="983"/>
      <c r="EQ691" s="983"/>
      <c r="ER691" s="983"/>
      <c r="ES691" s="983"/>
    </row>
    <row r="692" spans="1:149" s="1040" customFormat="1" ht="15" customHeight="1">
      <c r="A692" s="1006"/>
      <c r="B692" s="1007"/>
      <c r="C692" s="1042"/>
      <c r="D692" s="1009"/>
      <c r="E692" s="1009"/>
      <c r="F692" s="930"/>
      <c r="G692" s="814"/>
      <c r="H692" s="1043"/>
      <c r="I692" s="1039"/>
      <c r="J692" s="1039"/>
      <c r="K692" s="1039"/>
      <c r="L692" s="1039"/>
      <c r="M692" s="1039"/>
      <c r="N692" s="1039"/>
      <c r="O692" s="1039"/>
      <c r="P692" s="1039"/>
      <c r="Q692" s="1039"/>
      <c r="R692" s="1039"/>
      <c r="S692" s="1039"/>
      <c r="T692" s="1039"/>
      <c r="U692" s="1039"/>
      <c r="V692" s="1039"/>
      <c r="W692" s="1039"/>
      <c r="X692" s="1039"/>
      <c r="Y692" s="1039"/>
      <c r="Z692" s="1039"/>
      <c r="AA692" s="1039"/>
      <c r="AB692" s="1039"/>
      <c r="AC692" s="1039"/>
      <c r="AD692" s="1039"/>
      <c r="AE692" s="1039"/>
      <c r="AF692" s="1039"/>
      <c r="AG692" s="1039"/>
      <c r="AH692" s="1039"/>
      <c r="AI692" s="1039"/>
      <c r="AJ692" s="1039"/>
      <c r="AK692" s="1039"/>
      <c r="AL692" s="1039"/>
      <c r="AM692" s="1039"/>
      <c r="AN692" s="1039"/>
      <c r="AO692" s="1039"/>
      <c r="AP692" s="1039"/>
      <c r="AQ692" s="1039"/>
      <c r="AR692" s="1039"/>
      <c r="AS692" s="1039"/>
      <c r="AT692" s="1039"/>
      <c r="AU692" s="1039"/>
      <c r="AV692" s="1039"/>
      <c r="AW692" s="1039"/>
      <c r="AX692" s="1039"/>
      <c r="AY692" s="1039"/>
      <c r="AZ692" s="1039"/>
      <c r="BA692" s="1039"/>
      <c r="BB692" s="1039"/>
      <c r="BC692" s="1039"/>
      <c r="BD692" s="1039"/>
      <c r="BE692" s="1039"/>
      <c r="BF692" s="1039"/>
      <c r="BG692" s="1039"/>
      <c r="BH692" s="1039"/>
      <c r="BI692" s="1039"/>
      <c r="BJ692" s="1039"/>
      <c r="BK692" s="1039"/>
      <c r="BL692" s="1039"/>
      <c r="BM692" s="1039"/>
      <c r="BN692" s="1039"/>
      <c r="BO692" s="1039"/>
      <c r="BP692" s="1039"/>
      <c r="BQ692" s="1039"/>
      <c r="BR692" s="1039"/>
      <c r="BS692" s="1039"/>
      <c r="BT692" s="1039"/>
      <c r="BU692" s="1039"/>
      <c r="BV692" s="1039"/>
      <c r="BW692" s="1039"/>
      <c r="BX692" s="1039"/>
      <c r="BY692" s="1039"/>
      <c r="BZ692" s="1039"/>
      <c r="CA692" s="1039"/>
      <c r="CB692" s="1039"/>
      <c r="CC692" s="1039"/>
      <c r="CD692" s="1039"/>
      <c r="CE692" s="1039"/>
      <c r="CF692" s="1039"/>
      <c r="CG692" s="1039"/>
      <c r="CH692" s="1039"/>
      <c r="CI692" s="1039"/>
      <c r="CJ692" s="1039"/>
      <c r="CK692" s="1039"/>
      <c r="CL692" s="1039"/>
      <c r="CM692" s="1039"/>
      <c r="CN692" s="1039"/>
      <c r="CO692" s="1039"/>
      <c r="CP692" s="1039"/>
      <c r="CQ692" s="1039"/>
      <c r="CR692" s="1039"/>
      <c r="CS692" s="1039"/>
      <c r="CT692" s="1039"/>
      <c r="CU692" s="1039"/>
      <c r="CV692" s="1039"/>
      <c r="CW692" s="1039"/>
      <c r="CX692" s="1039"/>
      <c r="CY692" s="1039"/>
      <c r="CZ692" s="1039"/>
      <c r="DA692" s="1039"/>
      <c r="DB692" s="1039"/>
      <c r="DC692" s="1039"/>
      <c r="DD692" s="1039"/>
      <c r="DE692" s="1039"/>
      <c r="DF692" s="1039"/>
      <c r="DG692" s="1039"/>
      <c r="DH692" s="1039"/>
      <c r="DI692" s="1039"/>
      <c r="DJ692" s="1039"/>
      <c r="DK692" s="1039"/>
      <c r="DL692" s="1039"/>
      <c r="DM692" s="1039"/>
      <c r="DN692" s="1039"/>
      <c r="DO692" s="1039"/>
      <c r="DP692" s="1039"/>
      <c r="DQ692" s="1039"/>
      <c r="DR692" s="1039"/>
      <c r="DS692" s="1039"/>
      <c r="DT692" s="1039"/>
      <c r="DU692" s="1039"/>
      <c r="DV692" s="1039"/>
      <c r="DW692" s="1039"/>
      <c r="DX692" s="1039"/>
      <c r="DY692" s="1039"/>
      <c r="DZ692" s="1039"/>
      <c r="EA692" s="1039"/>
      <c r="EB692" s="1039"/>
      <c r="EC692" s="1039"/>
      <c r="ED692" s="1039"/>
      <c r="EE692" s="1039"/>
      <c r="EF692" s="1039"/>
      <c r="EG692" s="1039"/>
      <c r="EH692" s="1039"/>
      <c r="EI692" s="1039"/>
      <c r="EJ692" s="1039"/>
      <c r="EK692" s="1039"/>
      <c r="EL692" s="1039"/>
      <c r="EM692" s="1039"/>
      <c r="EN692" s="1039"/>
      <c r="EO692" s="1039"/>
      <c r="EP692" s="1039"/>
      <c r="EQ692" s="1039"/>
      <c r="ER692" s="1039"/>
      <c r="ES692" s="1039"/>
    </row>
    <row r="693" spans="1:149" s="1040" customFormat="1" ht="16">
      <c r="A693" s="806" t="s">
        <v>1775</v>
      </c>
      <c r="B693" s="840"/>
      <c r="C693" s="886" t="s">
        <v>1776</v>
      </c>
      <c r="D693" s="847"/>
      <c r="E693" s="848"/>
      <c r="F693" s="849"/>
      <c r="G693" s="814"/>
      <c r="H693" s="1043"/>
      <c r="I693" s="1039"/>
      <c r="J693" s="1039"/>
      <c r="K693" s="1039"/>
      <c r="L693" s="1039"/>
      <c r="M693" s="1039"/>
      <c r="N693" s="1039"/>
      <c r="O693" s="1039"/>
      <c r="P693" s="983"/>
      <c r="Q693" s="983"/>
      <c r="R693" s="983"/>
      <c r="S693" s="983"/>
      <c r="T693" s="983"/>
      <c r="U693" s="983"/>
      <c r="V693" s="983"/>
      <c r="W693" s="983"/>
      <c r="X693" s="983"/>
      <c r="Y693" s="983"/>
      <c r="Z693" s="983"/>
      <c r="AA693" s="983"/>
      <c r="AB693" s="983"/>
      <c r="AC693" s="983"/>
      <c r="AD693" s="983"/>
      <c r="AE693" s="983"/>
      <c r="AF693" s="983"/>
      <c r="AG693" s="983"/>
      <c r="AH693" s="983"/>
      <c r="AI693" s="983"/>
      <c r="AJ693" s="983"/>
      <c r="AK693" s="983"/>
      <c r="AL693" s="983"/>
      <c r="AM693" s="983"/>
      <c r="AN693" s="983"/>
      <c r="AO693" s="983"/>
      <c r="AP693" s="983"/>
      <c r="AQ693" s="983"/>
      <c r="AR693" s="983"/>
      <c r="AS693" s="983"/>
      <c r="AT693" s="983"/>
      <c r="AU693" s="983"/>
      <c r="AV693" s="983"/>
      <c r="AW693" s="983"/>
      <c r="AX693" s="983"/>
      <c r="AY693" s="983"/>
      <c r="AZ693" s="983"/>
      <c r="BA693" s="983"/>
      <c r="BB693" s="983"/>
      <c r="BC693" s="983"/>
      <c r="BD693" s="983"/>
      <c r="BE693" s="983"/>
      <c r="BF693" s="983"/>
      <c r="BG693" s="983"/>
      <c r="BH693" s="983"/>
      <c r="BI693" s="983"/>
      <c r="BJ693" s="983"/>
      <c r="BK693" s="983"/>
      <c r="BL693" s="983"/>
      <c r="BM693" s="983"/>
      <c r="BN693" s="983"/>
      <c r="BO693" s="983"/>
      <c r="BP693" s="983"/>
      <c r="BQ693" s="983"/>
      <c r="BR693" s="983"/>
      <c r="BS693" s="983"/>
      <c r="BT693" s="983"/>
      <c r="BU693" s="983"/>
      <c r="BV693" s="983"/>
      <c r="BW693" s="983"/>
      <c r="BX693" s="983"/>
      <c r="BY693" s="983"/>
      <c r="BZ693" s="983"/>
      <c r="CA693" s="983"/>
      <c r="CB693" s="983"/>
      <c r="CC693" s="983"/>
      <c r="CD693" s="983"/>
      <c r="CE693" s="983"/>
      <c r="CF693" s="983"/>
      <c r="CG693" s="983"/>
      <c r="CH693" s="983"/>
      <c r="CI693" s="983"/>
      <c r="CJ693" s="983"/>
      <c r="CK693" s="983"/>
      <c r="CL693" s="983"/>
      <c r="CM693" s="983"/>
      <c r="CN693" s="983"/>
      <c r="CO693" s="983"/>
      <c r="CP693" s="983"/>
      <c r="CQ693" s="983"/>
      <c r="CR693" s="983"/>
      <c r="CS693" s="983"/>
      <c r="CT693" s="983"/>
      <c r="CU693" s="983"/>
      <c r="CV693" s="983"/>
      <c r="CW693" s="983"/>
      <c r="CX693" s="983"/>
      <c r="CY693" s="983"/>
      <c r="CZ693" s="983"/>
      <c r="DA693" s="983"/>
      <c r="DB693" s="983"/>
      <c r="DC693" s="983"/>
      <c r="DD693" s="983"/>
      <c r="DE693" s="983"/>
      <c r="DF693" s="983"/>
      <c r="DG693" s="983"/>
      <c r="DH693" s="983"/>
      <c r="DI693" s="983"/>
      <c r="DJ693" s="983"/>
      <c r="DK693" s="983"/>
      <c r="DL693" s="983"/>
      <c r="DM693" s="983"/>
      <c r="DN693" s="983"/>
      <c r="DO693" s="983"/>
      <c r="DP693" s="983"/>
      <c r="DQ693" s="983"/>
      <c r="DR693" s="983"/>
      <c r="DS693" s="983"/>
      <c r="DT693" s="983"/>
      <c r="DU693" s="983"/>
      <c r="DV693" s="983"/>
      <c r="DW693" s="983"/>
      <c r="DX693" s="983"/>
      <c r="DY693" s="983"/>
      <c r="DZ693" s="983"/>
      <c r="EA693" s="983"/>
      <c r="EB693" s="983"/>
      <c r="EC693" s="983"/>
      <c r="ED693" s="983"/>
      <c r="EE693" s="983"/>
      <c r="EF693" s="983"/>
      <c r="EG693" s="983"/>
      <c r="EH693" s="983"/>
      <c r="EI693" s="983"/>
      <c r="EJ693" s="983"/>
      <c r="EK693" s="983"/>
      <c r="EL693" s="983"/>
      <c r="EM693" s="983"/>
      <c r="EN693" s="983"/>
      <c r="EO693" s="983"/>
      <c r="EP693" s="983"/>
      <c r="EQ693" s="983"/>
      <c r="ER693" s="983"/>
      <c r="ES693" s="983"/>
    </row>
    <row r="694" spans="1:149" s="1040" customFormat="1" ht="15" customHeight="1">
      <c r="A694" s="806"/>
      <c r="B694" s="840"/>
      <c r="C694" s="886" t="s">
        <v>1474</v>
      </c>
      <c r="D694" s="847" t="s">
        <v>281</v>
      </c>
      <c r="E694" s="847">
        <v>2</v>
      </c>
      <c r="F694" s="849"/>
      <c r="G694" s="814">
        <f>F694*E694</f>
        <v>0</v>
      </c>
      <c r="H694" s="1043"/>
      <c r="I694" s="1039"/>
      <c r="J694" s="1039"/>
      <c r="K694" s="1039"/>
      <c r="L694" s="1039"/>
      <c r="M694" s="1039"/>
      <c r="N694" s="1039"/>
      <c r="O694" s="1039"/>
      <c r="P694" s="983"/>
      <c r="Q694" s="983"/>
      <c r="R694" s="983"/>
      <c r="S694" s="983"/>
      <c r="T694" s="983"/>
      <c r="U694" s="983"/>
      <c r="V694" s="983"/>
      <c r="W694" s="983"/>
      <c r="X694" s="983"/>
      <c r="Y694" s="983"/>
      <c r="Z694" s="983"/>
      <c r="AA694" s="983"/>
      <c r="AB694" s="983"/>
      <c r="AC694" s="983"/>
      <c r="AD694" s="983"/>
      <c r="AE694" s="983"/>
      <c r="AF694" s="983"/>
      <c r="AG694" s="983"/>
      <c r="AH694" s="983"/>
      <c r="AI694" s="983"/>
      <c r="AJ694" s="983"/>
      <c r="AK694" s="983"/>
      <c r="AL694" s="983"/>
      <c r="AM694" s="983"/>
      <c r="AN694" s="983"/>
      <c r="AO694" s="983"/>
      <c r="AP694" s="983"/>
      <c r="AQ694" s="983"/>
      <c r="AR694" s="983"/>
      <c r="AS694" s="983"/>
      <c r="AT694" s="983"/>
      <c r="AU694" s="983"/>
      <c r="AV694" s="983"/>
      <c r="AW694" s="983"/>
      <c r="AX694" s="983"/>
      <c r="AY694" s="983"/>
      <c r="AZ694" s="983"/>
      <c r="BA694" s="983"/>
      <c r="BB694" s="983"/>
      <c r="BC694" s="983"/>
      <c r="BD694" s="983"/>
      <c r="BE694" s="983"/>
      <c r="BF694" s="983"/>
      <c r="BG694" s="983"/>
      <c r="BH694" s="983"/>
      <c r="BI694" s="983"/>
      <c r="BJ694" s="983"/>
      <c r="BK694" s="983"/>
      <c r="BL694" s="983"/>
      <c r="BM694" s="983"/>
      <c r="BN694" s="983"/>
      <c r="BO694" s="983"/>
      <c r="BP694" s="983"/>
      <c r="BQ694" s="983"/>
      <c r="BR694" s="983"/>
      <c r="BS694" s="983"/>
      <c r="BT694" s="983"/>
      <c r="BU694" s="983"/>
      <c r="BV694" s="983"/>
      <c r="BW694" s="983"/>
      <c r="BX694" s="983"/>
      <c r="BY694" s="983"/>
      <c r="BZ694" s="983"/>
      <c r="CA694" s="983"/>
      <c r="CB694" s="983"/>
      <c r="CC694" s="983"/>
      <c r="CD694" s="983"/>
      <c r="CE694" s="983"/>
      <c r="CF694" s="983"/>
      <c r="CG694" s="983"/>
      <c r="CH694" s="983"/>
      <c r="CI694" s="983"/>
      <c r="CJ694" s="983"/>
      <c r="CK694" s="983"/>
      <c r="CL694" s="983"/>
      <c r="CM694" s="983"/>
      <c r="CN694" s="983"/>
      <c r="CO694" s="983"/>
      <c r="CP694" s="983"/>
      <c r="CQ694" s="983"/>
      <c r="CR694" s="983"/>
      <c r="CS694" s="983"/>
      <c r="CT694" s="983"/>
      <c r="CU694" s="983"/>
      <c r="CV694" s="983"/>
      <c r="CW694" s="983"/>
      <c r="CX694" s="983"/>
      <c r="CY694" s="983"/>
      <c r="CZ694" s="983"/>
      <c r="DA694" s="983"/>
      <c r="DB694" s="983"/>
      <c r="DC694" s="983"/>
      <c r="DD694" s="983"/>
      <c r="DE694" s="983"/>
      <c r="DF694" s="983"/>
      <c r="DG694" s="983"/>
      <c r="DH694" s="983"/>
      <c r="DI694" s="983"/>
      <c r="DJ694" s="983"/>
      <c r="DK694" s="983"/>
      <c r="DL694" s="983"/>
      <c r="DM694" s="983"/>
      <c r="DN694" s="983"/>
      <c r="DO694" s="983"/>
      <c r="DP694" s="983"/>
      <c r="DQ694" s="983"/>
      <c r="DR694" s="983"/>
      <c r="DS694" s="983"/>
      <c r="DT694" s="983"/>
      <c r="DU694" s="983"/>
      <c r="DV694" s="983"/>
      <c r="DW694" s="983"/>
      <c r="DX694" s="983"/>
      <c r="DY694" s="983"/>
      <c r="DZ694" s="983"/>
      <c r="EA694" s="983"/>
      <c r="EB694" s="983"/>
      <c r="EC694" s="983"/>
      <c r="ED694" s="983"/>
      <c r="EE694" s="983"/>
      <c r="EF694" s="983"/>
      <c r="EG694" s="983"/>
      <c r="EH694" s="983"/>
      <c r="EI694" s="983"/>
      <c r="EJ694" s="983"/>
      <c r="EK694" s="983"/>
      <c r="EL694" s="983"/>
      <c r="EM694" s="983"/>
      <c r="EN694" s="983"/>
      <c r="EO694" s="983"/>
      <c r="EP694" s="983"/>
      <c r="EQ694" s="983"/>
      <c r="ER694" s="983"/>
      <c r="ES694" s="983"/>
    </row>
    <row r="695" spans="1:149" s="1040" customFormat="1" ht="15" customHeight="1">
      <c r="A695" s="1006"/>
      <c r="B695" s="1007"/>
      <c r="C695" s="1042"/>
      <c r="D695" s="1009"/>
      <c r="E695" s="1009"/>
      <c r="F695" s="930"/>
      <c r="G695" s="814"/>
      <c r="H695" s="1043"/>
      <c r="I695" s="1039"/>
      <c r="J695" s="1039"/>
      <c r="K695" s="1039"/>
      <c r="L695" s="1039"/>
      <c r="M695" s="1039"/>
      <c r="N695" s="1039"/>
      <c r="O695" s="1039"/>
      <c r="P695" s="1039"/>
      <c r="Q695" s="1039"/>
      <c r="R695" s="1039"/>
      <c r="S695" s="1039"/>
      <c r="T695" s="1039"/>
      <c r="U695" s="1039"/>
      <c r="V695" s="1039"/>
      <c r="W695" s="1039"/>
      <c r="X695" s="1039"/>
      <c r="Y695" s="1039"/>
      <c r="Z695" s="1039"/>
      <c r="AA695" s="1039"/>
      <c r="AB695" s="1039"/>
      <c r="AC695" s="1039"/>
      <c r="AD695" s="1039"/>
      <c r="AE695" s="1039"/>
      <c r="AF695" s="1039"/>
      <c r="AG695" s="1039"/>
      <c r="AH695" s="1039"/>
      <c r="AI695" s="1039"/>
      <c r="AJ695" s="1039"/>
      <c r="AK695" s="1039"/>
      <c r="AL695" s="1039"/>
      <c r="AM695" s="1039"/>
      <c r="AN695" s="1039"/>
      <c r="AO695" s="1039"/>
      <c r="AP695" s="1039"/>
      <c r="AQ695" s="1039"/>
      <c r="AR695" s="1039"/>
      <c r="AS695" s="1039"/>
      <c r="AT695" s="1039"/>
      <c r="AU695" s="1039"/>
      <c r="AV695" s="1039"/>
      <c r="AW695" s="1039"/>
      <c r="AX695" s="1039"/>
      <c r="AY695" s="1039"/>
      <c r="AZ695" s="1039"/>
      <c r="BA695" s="1039"/>
      <c r="BB695" s="1039"/>
      <c r="BC695" s="1039"/>
      <c r="BD695" s="1039"/>
      <c r="BE695" s="1039"/>
      <c r="BF695" s="1039"/>
      <c r="BG695" s="1039"/>
      <c r="BH695" s="1039"/>
      <c r="BI695" s="1039"/>
      <c r="BJ695" s="1039"/>
      <c r="BK695" s="1039"/>
      <c r="BL695" s="1039"/>
      <c r="BM695" s="1039"/>
      <c r="BN695" s="1039"/>
      <c r="BO695" s="1039"/>
      <c r="BP695" s="1039"/>
      <c r="BQ695" s="1039"/>
      <c r="BR695" s="1039"/>
      <c r="BS695" s="1039"/>
      <c r="BT695" s="1039"/>
      <c r="BU695" s="1039"/>
      <c r="BV695" s="1039"/>
      <c r="BW695" s="1039"/>
      <c r="BX695" s="1039"/>
      <c r="BY695" s="1039"/>
      <c r="BZ695" s="1039"/>
      <c r="CA695" s="1039"/>
      <c r="CB695" s="1039"/>
      <c r="CC695" s="1039"/>
      <c r="CD695" s="1039"/>
      <c r="CE695" s="1039"/>
      <c r="CF695" s="1039"/>
      <c r="CG695" s="1039"/>
      <c r="CH695" s="1039"/>
      <c r="CI695" s="1039"/>
      <c r="CJ695" s="1039"/>
      <c r="CK695" s="1039"/>
      <c r="CL695" s="1039"/>
      <c r="CM695" s="1039"/>
      <c r="CN695" s="1039"/>
      <c r="CO695" s="1039"/>
      <c r="CP695" s="1039"/>
      <c r="CQ695" s="1039"/>
      <c r="CR695" s="1039"/>
      <c r="CS695" s="1039"/>
      <c r="CT695" s="1039"/>
      <c r="CU695" s="1039"/>
      <c r="CV695" s="1039"/>
      <c r="CW695" s="1039"/>
      <c r="CX695" s="1039"/>
      <c r="CY695" s="1039"/>
      <c r="CZ695" s="1039"/>
      <c r="DA695" s="1039"/>
      <c r="DB695" s="1039"/>
      <c r="DC695" s="1039"/>
      <c r="DD695" s="1039"/>
      <c r="DE695" s="1039"/>
      <c r="DF695" s="1039"/>
      <c r="DG695" s="1039"/>
      <c r="DH695" s="1039"/>
      <c r="DI695" s="1039"/>
      <c r="DJ695" s="1039"/>
      <c r="DK695" s="1039"/>
      <c r="DL695" s="1039"/>
      <c r="DM695" s="1039"/>
      <c r="DN695" s="1039"/>
      <c r="DO695" s="1039"/>
      <c r="DP695" s="1039"/>
      <c r="DQ695" s="1039"/>
      <c r="DR695" s="1039"/>
      <c r="DS695" s="1039"/>
      <c r="DT695" s="1039"/>
      <c r="DU695" s="1039"/>
      <c r="DV695" s="1039"/>
      <c r="DW695" s="1039"/>
      <c r="DX695" s="1039"/>
      <c r="DY695" s="1039"/>
      <c r="DZ695" s="1039"/>
      <c r="EA695" s="1039"/>
      <c r="EB695" s="1039"/>
      <c r="EC695" s="1039"/>
      <c r="ED695" s="1039"/>
      <c r="EE695" s="1039"/>
      <c r="EF695" s="1039"/>
      <c r="EG695" s="1039"/>
      <c r="EH695" s="1039"/>
      <c r="EI695" s="1039"/>
      <c r="EJ695" s="1039"/>
      <c r="EK695" s="1039"/>
      <c r="EL695" s="1039"/>
      <c r="EM695" s="1039"/>
      <c r="EN695" s="1039"/>
      <c r="EO695" s="1039"/>
      <c r="EP695" s="1039"/>
      <c r="EQ695" s="1039"/>
      <c r="ER695" s="1039"/>
      <c r="ES695" s="1039"/>
    </row>
    <row r="696" spans="1:149" s="1040" customFormat="1" ht="15" customHeight="1">
      <c r="A696" s="806" t="s">
        <v>1777</v>
      </c>
      <c r="B696" s="840"/>
      <c r="C696" s="886" t="s">
        <v>1778</v>
      </c>
      <c r="D696" s="847"/>
      <c r="E696" s="848"/>
      <c r="F696" s="849"/>
      <c r="G696" s="814"/>
      <c r="H696" s="1043"/>
      <c r="I696" s="1039"/>
      <c r="J696" s="1039"/>
      <c r="K696" s="1039"/>
      <c r="L696" s="1039"/>
      <c r="M696" s="1039"/>
      <c r="N696" s="1039"/>
      <c r="O696" s="1039"/>
      <c r="P696" s="983"/>
      <c r="Q696" s="983"/>
      <c r="R696" s="983"/>
      <c r="S696" s="983"/>
      <c r="T696" s="983"/>
      <c r="U696" s="983"/>
      <c r="V696" s="983"/>
      <c r="W696" s="983"/>
      <c r="X696" s="983"/>
      <c r="Y696" s="983"/>
      <c r="Z696" s="983"/>
      <c r="AA696" s="983"/>
      <c r="AB696" s="983"/>
      <c r="AC696" s="983"/>
      <c r="AD696" s="983"/>
      <c r="AE696" s="983"/>
      <c r="AF696" s="983"/>
      <c r="AG696" s="983"/>
      <c r="AH696" s="983"/>
      <c r="AI696" s="983"/>
      <c r="AJ696" s="983"/>
      <c r="AK696" s="983"/>
      <c r="AL696" s="983"/>
      <c r="AM696" s="983"/>
      <c r="AN696" s="983"/>
      <c r="AO696" s="983"/>
      <c r="AP696" s="983"/>
      <c r="AQ696" s="983"/>
      <c r="AR696" s="983"/>
      <c r="AS696" s="983"/>
      <c r="AT696" s="983"/>
      <c r="AU696" s="983"/>
      <c r="AV696" s="983"/>
      <c r="AW696" s="983"/>
      <c r="AX696" s="983"/>
      <c r="AY696" s="983"/>
      <c r="AZ696" s="983"/>
      <c r="BA696" s="983"/>
      <c r="BB696" s="983"/>
      <c r="BC696" s="983"/>
      <c r="BD696" s="983"/>
      <c r="BE696" s="983"/>
      <c r="BF696" s="983"/>
      <c r="BG696" s="983"/>
      <c r="BH696" s="983"/>
      <c r="BI696" s="983"/>
      <c r="BJ696" s="983"/>
      <c r="BK696" s="983"/>
      <c r="BL696" s="983"/>
      <c r="BM696" s="983"/>
      <c r="BN696" s="983"/>
      <c r="BO696" s="983"/>
      <c r="BP696" s="983"/>
      <c r="BQ696" s="983"/>
      <c r="BR696" s="983"/>
      <c r="BS696" s="983"/>
      <c r="BT696" s="983"/>
      <c r="BU696" s="983"/>
      <c r="BV696" s="983"/>
      <c r="BW696" s="983"/>
      <c r="BX696" s="983"/>
      <c r="BY696" s="983"/>
      <c r="BZ696" s="983"/>
      <c r="CA696" s="983"/>
      <c r="CB696" s="983"/>
      <c r="CC696" s="983"/>
      <c r="CD696" s="983"/>
      <c r="CE696" s="983"/>
      <c r="CF696" s="983"/>
      <c r="CG696" s="983"/>
      <c r="CH696" s="983"/>
      <c r="CI696" s="983"/>
      <c r="CJ696" s="983"/>
      <c r="CK696" s="983"/>
      <c r="CL696" s="983"/>
      <c r="CM696" s="983"/>
      <c r="CN696" s="983"/>
      <c r="CO696" s="983"/>
      <c r="CP696" s="983"/>
      <c r="CQ696" s="983"/>
      <c r="CR696" s="983"/>
      <c r="CS696" s="983"/>
      <c r="CT696" s="983"/>
      <c r="CU696" s="983"/>
      <c r="CV696" s="983"/>
      <c r="CW696" s="983"/>
      <c r="CX696" s="983"/>
      <c r="CY696" s="983"/>
      <c r="CZ696" s="983"/>
      <c r="DA696" s="983"/>
      <c r="DB696" s="983"/>
      <c r="DC696" s="983"/>
      <c r="DD696" s="983"/>
      <c r="DE696" s="983"/>
      <c r="DF696" s="983"/>
      <c r="DG696" s="983"/>
      <c r="DH696" s="983"/>
      <c r="DI696" s="983"/>
      <c r="DJ696" s="983"/>
      <c r="DK696" s="983"/>
      <c r="DL696" s="983"/>
      <c r="DM696" s="983"/>
      <c r="DN696" s="983"/>
      <c r="DO696" s="983"/>
      <c r="DP696" s="983"/>
      <c r="DQ696" s="983"/>
      <c r="DR696" s="983"/>
      <c r="DS696" s="983"/>
      <c r="DT696" s="983"/>
      <c r="DU696" s="983"/>
      <c r="DV696" s="983"/>
      <c r="DW696" s="983"/>
      <c r="DX696" s="983"/>
      <c r="DY696" s="983"/>
      <c r="DZ696" s="983"/>
      <c r="EA696" s="983"/>
      <c r="EB696" s="983"/>
      <c r="EC696" s="983"/>
      <c r="ED696" s="983"/>
      <c r="EE696" s="983"/>
      <c r="EF696" s="983"/>
      <c r="EG696" s="983"/>
      <c r="EH696" s="983"/>
      <c r="EI696" s="983"/>
      <c r="EJ696" s="983"/>
      <c r="EK696" s="983"/>
      <c r="EL696" s="983"/>
      <c r="EM696" s="983"/>
      <c r="EN696" s="983"/>
      <c r="EO696" s="983"/>
      <c r="EP696" s="983"/>
      <c r="EQ696" s="983"/>
      <c r="ER696" s="983"/>
      <c r="ES696" s="983"/>
    </row>
    <row r="697" spans="1:149" s="1040" customFormat="1" ht="15" customHeight="1">
      <c r="A697" s="806"/>
      <c r="B697" s="840"/>
      <c r="C697" s="886" t="s">
        <v>1474</v>
      </c>
      <c r="D697" s="847" t="s">
        <v>281</v>
      </c>
      <c r="E697" s="847">
        <v>20</v>
      </c>
      <c r="F697" s="849"/>
      <c r="G697" s="814">
        <f>F697*E697</f>
        <v>0</v>
      </c>
      <c r="H697" s="1043"/>
      <c r="I697" s="1039"/>
      <c r="J697" s="1039"/>
      <c r="K697" s="1039"/>
      <c r="L697" s="1039"/>
      <c r="M697" s="1039"/>
      <c r="N697" s="1039"/>
      <c r="O697" s="1039"/>
      <c r="P697" s="983"/>
      <c r="Q697" s="983"/>
      <c r="R697" s="983"/>
      <c r="S697" s="983"/>
      <c r="T697" s="983"/>
      <c r="U697" s="983"/>
      <c r="V697" s="983"/>
      <c r="W697" s="983"/>
      <c r="X697" s="983"/>
      <c r="Y697" s="983"/>
      <c r="Z697" s="983"/>
      <c r="AA697" s="983"/>
      <c r="AB697" s="983"/>
      <c r="AC697" s="983"/>
      <c r="AD697" s="983"/>
      <c r="AE697" s="983"/>
      <c r="AF697" s="983"/>
      <c r="AG697" s="983"/>
      <c r="AH697" s="983"/>
      <c r="AI697" s="983"/>
      <c r="AJ697" s="983"/>
      <c r="AK697" s="983"/>
      <c r="AL697" s="983"/>
      <c r="AM697" s="983"/>
      <c r="AN697" s="983"/>
      <c r="AO697" s="983"/>
      <c r="AP697" s="983"/>
      <c r="AQ697" s="983"/>
      <c r="AR697" s="983"/>
      <c r="AS697" s="983"/>
      <c r="AT697" s="983"/>
      <c r="AU697" s="983"/>
      <c r="AV697" s="983"/>
      <c r="AW697" s="983"/>
      <c r="AX697" s="983"/>
      <c r="AY697" s="983"/>
      <c r="AZ697" s="983"/>
      <c r="BA697" s="983"/>
      <c r="BB697" s="983"/>
      <c r="BC697" s="983"/>
      <c r="BD697" s="983"/>
      <c r="BE697" s="983"/>
      <c r="BF697" s="983"/>
      <c r="BG697" s="983"/>
      <c r="BH697" s="983"/>
      <c r="BI697" s="983"/>
      <c r="BJ697" s="983"/>
      <c r="BK697" s="983"/>
      <c r="BL697" s="983"/>
      <c r="BM697" s="983"/>
      <c r="BN697" s="983"/>
      <c r="BO697" s="983"/>
      <c r="BP697" s="983"/>
      <c r="BQ697" s="983"/>
      <c r="BR697" s="983"/>
      <c r="BS697" s="983"/>
      <c r="BT697" s="983"/>
      <c r="BU697" s="983"/>
      <c r="BV697" s="983"/>
      <c r="BW697" s="983"/>
      <c r="BX697" s="983"/>
      <c r="BY697" s="983"/>
      <c r="BZ697" s="983"/>
      <c r="CA697" s="983"/>
      <c r="CB697" s="983"/>
      <c r="CC697" s="983"/>
      <c r="CD697" s="983"/>
      <c r="CE697" s="983"/>
      <c r="CF697" s="983"/>
      <c r="CG697" s="983"/>
      <c r="CH697" s="983"/>
      <c r="CI697" s="983"/>
      <c r="CJ697" s="983"/>
      <c r="CK697" s="983"/>
      <c r="CL697" s="983"/>
      <c r="CM697" s="983"/>
      <c r="CN697" s="983"/>
      <c r="CO697" s="983"/>
      <c r="CP697" s="983"/>
      <c r="CQ697" s="983"/>
      <c r="CR697" s="983"/>
      <c r="CS697" s="983"/>
      <c r="CT697" s="983"/>
      <c r="CU697" s="983"/>
      <c r="CV697" s="983"/>
      <c r="CW697" s="983"/>
      <c r="CX697" s="983"/>
      <c r="CY697" s="983"/>
      <c r="CZ697" s="983"/>
      <c r="DA697" s="983"/>
      <c r="DB697" s="983"/>
      <c r="DC697" s="983"/>
      <c r="DD697" s="983"/>
      <c r="DE697" s="983"/>
      <c r="DF697" s="983"/>
      <c r="DG697" s="983"/>
      <c r="DH697" s="983"/>
      <c r="DI697" s="983"/>
      <c r="DJ697" s="983"/>
      <c r="DK697" s="983"/>
      <c r="DL697" s="983"/>
      <c r="DM697" s="983"/>
      <c r="DN697" s="983"/>
      <c r="DO697" s="983"/>
      <c r="DP697" s="983"/>
      <c r="DQ697" s="983"/>
      <c r="DR697" s="983"/>
      <c r="DS697" s="983"/>
      <c r="DT697" s="983"/>
      <c r="DU697" s="983"/>
      <c r="DV697" s="983"/>
      <c r="DW697" s="983"/>
      <c r="DX697" s="983"/>
      <c r="DY697" s="983"/>
      <c r="DZ697" s="983"/>
      <c r="EA697" s="983"/>
      <c r="EB697" s="983"/>
      <c r="EC697" s="983"/>
      <c r="ED697" s="983"/>
      <c r="EE697" s="983"/>
      <c r="EF697" s="983"/>
      <c r="EG697" s="983"/>
      <c r="EH697" s="983"/>
      <c r="EI697" s="983"/>
      <c r="EJ697" s="983"/>
      <c r="EK697" s="983"/>
      <c r="EL697" s="983"/>
      <c r="EM697" s="983"/>
      <c r="EN697" s="983"/>
      <c r="EO697" s="983"/>
      <c r="EP697" s="983"/>
      <c r="EQ697" s="983"/>
      <c r="ER697" s="983"/>
      <c r="ES697" s="983"/>
    </row>
    <row r="698" spans="1:149" s="1040" customFormat="1" ht="15" customHeight="1">
      <c r="A698" s="1006"/>
      <c r="B698" s="1007"/>
      <c r="C698" s="1042"/>
      <c r="D698" s="1009"/>
      <c r="E698" s="1009"/>
      <c r="F698" s="930"/>
      <c r="G698" s="814"/>
      <c r="H698" s="1043"/>
      <c r="I698" s="1039"/>
      <c r="J698" s="1039"/>
      <c r="K698" s="1039"/>
      <c r="L698" s="1039"/>
      <c r="M698" s="1039"/>
      <c r="N698" s="1039"/>
      <c r="O698" s="1039"/>
      <c r="P698" s="1039"/>
      <c r="Q698" s="1039"/>
      <c r="R698" s="1039"/>
      <c r="S698" s="1039"/>
      <c r="T698" s="1039"/>
      <c r="U698" s="1039"/>
      <c r="V698" s="1039"/>
      <c r="W698" s="1039"/>
      <c r="X698" s="1039"/>
      <c r="Y698" s="1039"/>
      <c r="Z698" s="1039"/>
      <c r="AA698" s="1039"/>
      <c r="AB698" s="1039"/>
      <c r="AC698" s="1039"/>
      <c r="AD698" s="1039"/>
      <c r="AE698" s="1039"/>
      <c r="AF698" s="1039"/>
      <c r="AG698" s="1039"/>
      <c r="AH698" s="1039"/>
      <c r="AI698" s="1039"/>
      <c r="AJ698" s="1039"/>
      <c r="AK698" s="1039"/>
      <c r="AL698" s="1039"/>
      <c r="AM698" s="1039"/>
      <c r="AN698" s="1039"/>
      <c r="AO698" s="1039"/>
      <c r="AP698" s="1039"/>
      <c r="AQ698" s="1039"/>
      <c r="AR698" s="1039"/>
      <c r="AS698" s="1039"/>
      <c r="AT698" s="1039"/>
      <c r="AU698" s="1039"/>
      <c r="AV698" s="1039"/>
      <c r="AW698" s="1039"/>
      <c r="AX698" s="1039"/>
      <c r="AY698" s="1039"/>
      <c r="AZ698" s="1039"/>
      <c r="BA698" s="1039"/>
      <c r="BB698" s="1039"/>
      <c r="BC698" s="1039"/>
      <c r="BD698" s="1039"/>
      <c r="BE698" s="1039"/>
      <c r="BF698" s="1039"/>
      <c r="BG698" s="1039"/>
      <c r="BH698" s="1039"/>
      <c r="BI698" s="1039"/>
      <c r="BJ698" s="1039"/>
      <c r="BK698" s="1039"/>
      <c r="BL698" s="1039"/>
      <c r="BM698" s="1039"/>
      <c r="BN698" s="1039"/>
      <c r="BO698" s="1039"/>
      <c r="BP698" s="1039"/>
      <c r="BQ698" s="1039"/>
      <c r="BR698" s="1039"/>
      <c r="BS698" s="1039"/>
      <c r="BT698" s="1039"/>
      <c r="BU698" s="1039"/>
      <c r="BV698" s="1039"/>
      <c r="BW698" s="1039"/>
      <c r="BX698" s="1039"/>
      <c r="BY698" s="1039"/>
      <c r="BZ698" s="1039"/>
      <c r="CA698" s="1039"/>
      <c r="CB698" s="1039"/>
      <c r="CC698" s="1039"/>
      <c r="CD698" s="1039"/>
      <c r="CE698" s="1039"/>
      <c r="CF698" s="1039"/>
      <c r="CG698" s="1039"/>
      <c r="CH698" s="1039"/>
      <c r="CI698" s="1039"/>
      <c r="CJ698" s="1039"/>
      <c r="CK698" s="1039"/>
      <c r="CL698" s="1039"/>
      <c r="CM698" s="1039"/>
      <c r="CN698" s="1039"/>
      <c r="CO698" s="1039"/>
      <c r="CP698" s="1039"/>
      <c r="CQ698" s="1039"/>
      <c r="CR698" s="1039"/>
      <c r="CS698" s="1039"/>
      <c r="CT698" s="1039"/>
      <c r="CU698" s="1039"/>
      <c r="CV698" s="1039"/>
      <c r="CW698" s="1039"/>
      <c r="CX698" s="1039"/>
      <c r="CY698" s="1039"/>
      <c r="CZ698" s="1039"/>
      <c r="DA698" s="1039"/>
      <c r="DB698" s="1039"/>
      <c r="DC698" s="1039"/>
      <c r="DD698" s="1039"/>
      <c r="DE698" s="1039"/>
      <c r="DF698" s="1039"/>
      <c r="DG698" s="1039"/>
      <c r="DH698" s="1039"/>
      <c r="DI698" s="1039"/>
      <c r="DJ698" s="1039"/>
      <c r="DK698" s="1039"/>
      <c r="DL698" s="1039"/>
      <c r="DM698" s="1039"/>
      <c r="DN698" s="1039"/>
      <c r="DO698" s="1039"/>
      <c r="DP698" s="1039"/>
      <c r="DQ698" s="1039"/>
      <c r="DR698" s="1039"/>
      <c r="DS698" s="1039"/>
      <c r="DT698" s="1039"/>
      <c r="DU698" s="1039"/>
      <c r="DV698" s="1039"/>
      <c r="DW698" s="1039"/>
      <c r="DX698" s="1039"/>
      <c r="DY698" s="1039"/>
      <c r="DZ698" s="1039"/>
      <c r="EA698" s="1039"/>
      <c r="EB698" s="1039"/>
      <c r="EC698" s="1039"/>
      <c r="ED698" s="1039"/>
      <c r="EE698" s="1039"/>
      <c r="EF698" s="1039"/>
      <c r="EG698" s="1039"/>
      <c r="EH698" s="1039"/>
      <c r="EI698" s="1039"/>
      <c r="EJ698" s="1039"/>
      <c r="EK698" s="1039"/>
      <c r="EL698" s="1039"/>
      <c r="EM698" s="1039"/>
      <c r="EN698" s="1039"/>
      <c r="EO698" s="1039"/>
      <c r="EP698" s="1039"/>
      <c r="EQ698" s="1039"/>
      <c r="ER698" s="1039"/>
      <c r="ES698" s="1039"/>
    </row>
    <row r="699" spans="1:149" s="1040" customFormat="1" ht="16">
      <c r="A699" s="806" t="s">
        <v>1779</v>
      </c>
      <c r="B699" s="840"/>
      <c r="C699" s="886" t="s">
        <v>1780</v>
      </c>
      <c r="D699" s="847"/>
      <c r="E699" s="848"/>
      <c r="F699" s="849"/>
      <c r="G699" s="814"/>
      <c r="H699" s="1043"/>
      <c r="I699" s="1039"/>
      <c r="J699" s="1039"/>
      <c r="K699" s="1039"/>
      <c r="L699" s="1039"/>
      <c r="M699" s="1039"/>
      <c r="N699" s="1039"/>
      <c r="O699" s="1039"/>
      <c r="P699" s="983"/>
      <c r="Q699" s="983"/>
      <c r="R699" s="983"/>
      <c r="S699" s="983"/>
      <c r="T699" s="983"/>
      <c r="U699" s="983"/>
      <c r="V699" s="983"/>
      <c r="W699" s="983"/>
      <c r="X699" s="983"/>
      <c r="Y699" s="983"/>
      <c r="Z699" s="983"/>
      <c r="AA699" s="983"/>
      <c r="AB699" s="983"/>
      <c r="AC699" s="983"/>
      <c r="AD699" s="983"/>
      <c r="AE699" s="983"/>
      <c r="AF699" s="983"/>
      <c r="AG699" s="983"/>
      <c r="AH699" s="983"/>
      <c r="AI699" s="983"/>
      <c r="AJ699" s="983"/>
      <c r="AK699" s="983"/>
      <c r="AL699" s="983"/>
      <c r="AM699" s="983"/>
      <c r="AN699" s="983"/>
      <c r="AO699" s="983"/>
      <c r="AP699" s="983"/>
      <c r="AQ699" s="983"/>
      <c r="AR699" s="983"/>
      <c r="AS699" s="983"/>
      <c r="AT699" s="983"/>
      <c r="AU699" s="983"/>
      <c r="AV699" s="983"/>
      <c r="AW699" s="983"/>
      <c r="AX699" s="983"/>
      <c r="AY699" s="983"/>
      <c r="AZ699" s="983"/>
      <c r="BA699" s="983"/>
      <c r="BB699" s="983"/>
      <c r="BC699" s="983"/>
      <c r="BD699" s="983"/>
      <c r="BE699" s="983"/>
      <c r="BF699" s="983"/>
      <c r="BG699" s="983"/>
      <c r="BH699" s="983"/>
      <c r="BI699" s="983"/>
      <c r="BJ699" s="983"/>
      <c r="BK699" s="983"/>
      <c r="BL699" s="983"/>
      <c r="BM699" s="983"/>
      <c r="BN699" s="983"/>
      <c r="BO699" s="983"/>
      <c r="BP699" s="983"/>
      <c r="BQ699" s="983"/>
      <c r="BR699" s="983"/>
      <c r="BS699" s="983"/>
      <c r="BT699" s="983"/>
      <c r="BU699" s="983"/>
      <c r="BV699" s="983"/>
      <c r="BW699" s="983"/>
      <c r="BX699" s="983"/>
      <c r="BY699" s="983"/>
      <c r="BZ699" s="983"/>
      <c r="CA699" s="983"/>
      <c r="CB699" s="983"/>
      <c r="CC699" s="983"/>
      <c r="CD699" s="983"/>
      <c r="CE699" s="983"/>
      <c r="CF699" s="983"/>
      <c r="CG699" s="983"/>
      <c r="CH699" s="983"/>
      <c r="CI699" s="983"/>
      <c r="CJ699" s="983"/>
      <c r="CK699" s="983"/>
      <c r="CL699" s="983"/>
      <c r="CM699" s="983"/>
      <c r="CN699" s="983"/>
      <c r="CO699" s="983"/>
      <c r="CP699" s="983"/>
      <c r="CQ699" s="983"/>
      <c r="CR699" s="983"/>
      <c r="CS699" s="983"/>
      <c r="CT699" s="983"/>
      <c r="CU699" s="983"/>
      <c r="CV699" s="983"/>
      <c r="CW699" s="983"/>
      <c r="CX699" s="983"/>
      <c r="CY699" s="983"/>
      <c r="CZ699" s="983"/>
      <c r="DA699" s="983"/>
      <c r="DB699" s="983"/>
      <c r="DC699" s="983"/>
      <c r="DD699" s="983"/>
      <c r="DE699" s="983"/>
      <c r="DF699" s="983"/>
      <c r="DG699" s="983"/>
      <c r="DH699" s="983"/>
      <c r="DI699" s="983"/>
      <c r="DJ699" s="983"/>
      <c r="DK699" s="983"/>
      <c r="DL699" s="983"/>
      <c r="DM699" s="983"/>
      <c r="DN699" s="983"/>
      <c r="DO699" s="983"/>
      <c r="DP699" s="983"/>
      <c r="DQ699" s="983"/>
      <c r="DR699" s="983"/>
      <c r="DS699" s="983"/>
      <c r="DT699" s="983"/>
      <c r="DU699" s="983"/>
      <c r="DV699" s="983"/>
      <c r="DW699" s="983"/>
      <c r="DX699" s="983"/>
      <c r="DY699" s="983"/>
      <c r="DZ699" s="983"/>
      <c r="EA699" s="983"/>
      <c r="EB699" s="983"/>
      <c r="EC699" s="983"/>
      <c r="ED699" s="983"/>
      <c r="EE699" s="983"/>
      <c r="EF699" s="983"/>
      <c r="EG699" s="983"/>
      <c r="EH699" s="983"/>
      <c r="EI699" s="983"/>
      <c r="EJ699" s="983"/>
      <c r="EK699" s="983"/>
      <c r="EL699" s="983"/>
      <c r="EM699" s="983"/>
      <c r="EN699" s="983"/>
      <c r="EO699" s="983"/>
      <c r="EP699" s="983"/>
      <c r="EQ699" s="983"/>
      <c r="ER699" s="983"/>
      <c r="ES699" s="983"/>
    </row>
    <row r="700" spans="1:149" s="1040" customFormat="1" ht="15" customHeight="1">
      <c r="A700" s="806"/>
      <c r="B700" s="840"/>
      <c r="C700" s="886" t="s">
        <v>1474</v>
      </c>
      <c r="D700" s="847" t="s">
        <v>281</v>
      </c>
      <c r="E700" s="847">
        <v>12</v>
      </c>
      <c r="F700" s="849"/>
      <c r="G700" s="814">
        <f>F700*E700</f>
        <v>0</v>
      </c>
      <c r="H700" s="1043"/>
      <c r="I700" s="1039"/>
      <c r="J700" s="1039"/>
      <c r="K700" s="1039"/>
      <c r="L700" s="1039"/>
      <c r="M700" s="1039"/>
      <c r="N700" s="1039"/>
      <c r="O700" s="1039"/>
      <c r="P700" s="983"/>
      <c r="Q700" s="983"/>
      <c r="R700" s="983"/>
      <c r="S700" s="983"/>
      <c r="T700" s="983"/>
      <c r="U700" s="983"/>
      <c r="V700" s="983"/>
      <c r="W700" s="983"/>
      <c r="X700" s="983"/>
      <c r="Y700" s="983"/>
      <c r="Z700" s="983"/>
      <c r="AA700" s="983"/>
      <c r="AB700" s="983"/>
      <c r="AC700" s="983"/>
      <c r="AD700" s="983"/>
      <c r="AE700" s="983"/>
      <c r="AF700" s="983"/>
      <c r="AG700" s="983"/>
      <c r="AH700" s="983"/>
      <c r="AI700" s="983"/>
      <c r="AJ700" s="983"/>
      <c r="AK700" s="983"/>
      <c r="AL700" s="983"/>
      <c r="AM700" s="983"/>
      <c r="AN700" s="983"/>
      <c r="AO700" s="983"/>
      <c r="AP700" s="983"/>
      <c r="AQ700" s="983"/>
      <c r="AR700" s="983"/>
      <c r="AS700" s="983"/>
      <c r="AT700" s="983"/>
      <c r="AU700" s="983"/>
      <c r="AV700" s="983"/>
      <c r="AW700" s="983"/>
      <c r="AX700" s="983"/>
      <c r="AY700" s="983"/>
      <c r="AZ700" s="983"/>
      <c r="BA700" s="983"/>
      <c r="BB700" s="983"/>
      <c r="BC700" s="983"/>
      <c r="BD700" s="983"/>
      <c r="BE700" s="983"/>
      <c r="BF700" s="983"/>
      <c r="BG700" s="983"/>
      <c r="BH700" s="983"/>
      <c r="BI700" s="983"/>
      <c r="BJ700" s="983"/>
      <c r="BK700" s="983"/>
      <c r="BL700" s="983"/>
      <c r="BM700" s="983"/>
      <c r="BN700" s="983"/>
      <c r="BO700" s="983"/>
      <c r="BP700" s="983"/>
      <c r="BQ700" s="983"/>
      <c r="BR700" s="983"/>
      <c r="BS700" s="983"/>
      <c r="BT700" s="983"/>
      <c r="BU700" s="983"/>
      <c r="BV700" s="983"/>
      <c r="BW700" s="983"/>
      <c r="BX700" s="983"/>
      <c r="BY700" s="983"/>
      <c r="BZ700" s="983"/>
      <c r="CA700" s="983"/>
      <c r="CB700" s="983"/>
      <c r="CC700" s="983"/>
      <c r="CD700" s="983"/>
      <c r="CE700" s="983"/>
      <c r="CF700" s="983"/>
      <c r="CG700" s="983"/>
      <c r="CH700" s="983"/>
      <c r="CI700" s="983"/>
      <c r="CJ700" s="983"/>
      <c r="CK700" s="983"/>
      <c r="CL700" s="983"/>
      <c r="CM700" s="983"/>
      <c r="CN700" s="983"/>
      <c r="CO700" s="983"/>
      <c r="CP700" s="983"/>
      <c r="CQ700" s="983"/>
      <c r="CR700" s="983"/>
      <c r="CS700" s="983"/>
      <c r="CT700" s="983"/>
      <c r="CU700" s="983"/>
      <c r="CV700" s="983"/>
      <c r="CW700" s="983"/>
      <c r="CX700" s="983"/>
      <c r="CY700" s="983"/>
      <c r="CZ700" s="983"/>
      <c r="DA700" s="983"/>
      <c r="DB700" s="983"/>
      <c r="DC700" s="983"/>
      <c r="DD700" s="983"/>
      <c r="DE700" s="983"/>
      <c r="DF700" s="983"/>
      <c r="DG700" s="983"/>
      <c r="DH700" s="983"/>
      <c r="DI700" s="983"/>
      <c r="DJ700" s="983"/>
      <c r="DK700" s="983"/>
      <c r="DL700" s="983"/>
      <c r="DM700" s="983"/>
      <c r="DN700" s="983"/>
      <c r="DO700" s="983"/>
      <c r="DP700" s="983"/>
      <c r="DQ700" s="983"/>
      <c r="DR700" s="983"/>
      <c r="DS700" s="983"/>
      <c r="DT700" s="983"/>
      <c r="DU700" s="983"/>
      <c r="DV700" s="983"/>
      <c r="DW700" s="983"/>
      <c r="DX700" s="983"/>
      <c r="DY700" s="983"/>
      <c r="DZ700" s="983"/>
      <c r="EA700" s="983"/>
      <c r="EB700" s="983"/>
      <c r="EC700" s="983"/>
      <c r="ED700" s="983"/>
      <c r="EE700" s="983"/>
      <c r="EF700" s="983"/>
      <c r="EG700" s="983"/>
      <c r="EH700" s="983"/>
      <c r="EI700" s="983"/>
      <c r="EJ700" s="983"/>
      <c r="EK700" s="983"/>
      <c r="EL700" s="983"/>
      <c r="EM700" s="983"/>
      <c r="EN700" s="983"/>
      <c r="EO700" s="983"/>
      <c r="EP700" s="983"/>
      <c r="EQ700" s="983"/>
      <c r="ER700" s="983"/>
      <c r="ES700" s="983"/>
    </row>
    <row r="701" spans="1:149" s="1040" customFormat="1" ht="15" customHeight="1">
      <c r="A701" s="1006"/>
      <c r="B701" s="1007"/>
      <c r="C701" s="1042"/>
      <c r="D701" s="1009"/>
      <c r="E701" s="1009"/>
      <c r="F701" s="930"/>
      <c r="G701" s="814"/>
      <c r="H701" s="1043"/>
      <c r="I701" s="1039"/>
      <c r="J701" s="1039"/>
      <c r="K701" s="1039"/>
      <c r="L701" s="1039"/>
      <c r="M701" s="1039"/>
      <c r="N701" s="1039"/>
      <c r="O701" s="1039"/>
      <c r="P701" s="1039"/>
      <c r="Q701" s="1039"/>
      <c r="R701" s="1039"/>
      <c r="S701" s="1039"/>
      <c r="T701" s="1039"/>
      <c r="U701" s="1039"/>
      <c r="V701" s="1039"/>
      <c r="W701" s="1039"/>
      <c r="X701" s="1039"/>
      <c r="Y701" s="1039"/>
      <c r="Z701" s="1039"/>
      <c r="AA701" s="1039"/>
      <c r="AB701" s="1039"/>
      <c r="AC701" s="1039"/>
      <c r="AD701" s="1039"/>
      <c r="AE701" s="1039"/>
      <c r="AF701" s="1039"/>
      <c r="AG701" s="1039"/>
      <c r="AH701" s="1039"/>
      <c r="AI701" s="1039"/>
      <c r="AJ701" s="1039"/>
      <c r="AK701" s="1039"/>
      <c r="AL701" s="1039"/>
      <c r="AM701" s="1039"/>
      <c r="AN701" s="1039"/>
      <c r="AO701" s="1039"/>
      <c r="AP701" s="1039"/>
      <c r="AQ701" s="1039"/>
      <c r="AR701" s="1039"/>
      <c r="AS701" s="1039"/>
      <c r="AT701" s="1039"/>
      <c r="AU701" s="1039"/>
      <c r="AV701" s="1039"/>
      <c r="AW701" s="1039"/>
      <c r="AX701" s="1039"/>
      <c r="AY701" s="1039"/>
      <c r="AZ701" s="1039"/>
      <c r="BA701" s="1039"/>
      <c r="BB701" s="1039"/>
      <c r="BC701" s="1039"/>
      <c r="BD701" s="1039"/>
      <c r="BE701" s="1039"/>
      <c r="BF701" s="1039"/>
      <c r="BG701" s="1039"/>
      <c r="BH701" s="1039"/>
      <c r="BI701" s="1039"/>
      <c r="BJ701" s="1039"/>
      <c r="BK701" s="1039"/>
      <c r="BL701" s="1039"/>
      <c r="BM701" s="1039"/>
      <c r="BN701" s="1039"/>
      <c r="BO701" s="1039"/>
      <c r="BP701" s="1039"/>
      <c r="BQ701" s="1039"/>
      <c r="BR701" s="1039"/>
      <c r="BS701" s="1039"/>
      <c r="BT701" s="1039"/>
      <c r="BU701" s="1039"/>
      <c r="BV701" s="1039"/>
      <c r="BW701" s="1039"/>
      <c r="BX701" s="1039"/>
      <c r="BY701" s="1039"/>
      <c r="BZ701" s="1039"/>
      <c r="CA701" s="1039"/>
      <c r="CB701" s="1039"/>
      <c r="CC701" s="1039"/>
      <c r="CD701" s="1039"/>
      <c r="CE701" s="1039"/>
      <c r="CF701" s="1039"/>
      <c r="CG701" s="1039"/>
      <c r="CH701" s="1039"/>
      <c r="CI701" s="1039"/>
      <c r="CJ701" s="1039"/>
      <c r="CK701" s="1039"/>
      <c r="CL701" s="1039"/>
      <c r="CM701" s="1039"/>
      <c r="CN701" s="1039"/>
      <c r="CO701" s="1039"/>
      <c r="CP701" s="1039"/>
      <c r="CQ701" s="1039"/>
      <c r="CR701" s="1039"/>
      <c r="CS701" s="1039"/>
      <c r="CT701" s="1039"/>
      <c r="CU701" s="1039"/>
      <c r="CV701" s="1039"/>
      <c r="CW701" s="1039"/>
      <c r="CX701" s="1039"/>
      <c r="CY701" s="1039"/>
      <c r="CZ701" s="1039"/>
      <c r="DA701" s="1039"/>
      <c r="DB701" s="1039"/>
      <c r="DC701" s="1039"/>
      <c r="DD701" s="1039"/>
      <c r="DE701" s="1039"/>
      <c r="DF701" s="1039"/>
      <c r="DG701" s="1039"/>
      <c r="DH701" s="1039"/>
      <c r="DI701" s="1039"/>
      <c r="DJ701" s="1039"/>
      <c r="DK701" s="1039"/>
      <c r="DL701" s="1039"/>
      <c r="DM701" s="1039"/>
      <c r="DN701" s="1039"/>
      <c r="DO701" s="1039"/>
      <c r="DP701" s="1039"/>
      <c r="DQ701" s="1039"/>
      <c r="DR701" s="1039"/>
      <c r="DS701" s="1039"/>
      <c r="DT701" s="1039"/>
      <c r="DU701" s="1039"/>
      <c r="DV701" s="1039"/>
      <c r="DW701" s="1039"/>
      <c r="DX701" s="1039"/>
      <c r="DY701" s="1039"/>
      <c r="DZ701" s="1039"/>
      <c r="EA701" s="1039"/>
      <c r="EB701" s="1039"/>
      <c r="EC701" s="1039"/>
      <c r="ED701" s="1039"/>
      <c r="EE701" s="1039"/>
      <c r="EF701" s="1039"/>
      <c r="EG701" s="1039"/>
      <c r="EH701" s="1039"/>
      <c r="EI701" s="1039"/>
      <c r="EJ701" s="1039"/>
      <c r="EK701" s="1039"/>
      <c r="EL701" s="1039"/>
      <c r="EM701" s="1039"/>
      <c r="EN701" s="1039"/>
      <c r="EO701" s="1039"/>
      <c r="EP701" s="1039"/>
      <c r="EQ701" s="1039"/>
      <c r="ER701" s="1039"/>
      <c r="ES701" s="1039"/>
    </row>
    <row r="702" spans="1:149" s="1040" customFormat="1" ht="47" customHeight="1">
      <c r="A702" s="806" t="s">
        <v>1781</v>
      </c>
      <c r="B702" s="840"/>
      <c r="C702" s="886" t="s">
        <v>1782</v>
      </c>
      <c r="D702" s="847"/>
      <c r="E702" s="848"/>
      <c r="F702" s="849"/>
      <c r="G702" s="814"/>
      <c r="H702" s="1043"/>
      <c r="I702" s="1039"/>
      <c r="J702" s="1039"/>
      <c r="K702" s="1039"/>
      <c r="L702" s="1039"/>
      <c r="M702" s="1039"/>
      <c r="N702" s="1039"/>
      <c r="O702" s="1039"/>
      <c r="P702" s="983"/>
      <c r="Q702" s="983"/>
      <c r="R702" s="983"/>
      <c r="S702" s="983"/>
      <c r="T702" s="983"/>
      <c r="U702" s="983"/>
      <c r="V702" s="983"/>
      <c r="W702" s="983"/>
      <c r="X702" s="983"/>
      <c r="Y702" s="983"/>
      <c r="Z702" s="983"/>
      <c r="AA702" s="983"/>
      <c r="AB702" s="983"/>
      <c r="AC702" s="983"/>
      <c r="AD702" s="983"/>
      <c r="AE702" s="983"/>
      <c r="AF702" s="983"/>
      <c r="AG702" s="983"/>
      <c r="AH702" s="983"/>
      <c r="AI702" s="983"/>
      <c r="AJ702" s="983"/>
      <c r="AK702" s="983"/>
      <c r="AL702" s="983"/>
      <c r="AM702" s="983"/>
      <c r="AN702" s="983"/>
      <c r="AO702" s="983"/>
      <c r="AP702" s="983"/>
      <c r="AQ702" s="983"/>
      <c r="AR702" s="983"/>
      <c r="AS702" s="983"/>
      <c r="AT702" s="983"/>
      <c r="AU702" s="983"/>
      <c r="AV702" s="983"/>
      <c r="AW702" s="983"/>
      <c r="AX702" s="983"/>
      <c r="AY702" s="983"/>
      <c r="AZ702" s="983"/>
      <c r="BA702" s="983"/>
      <c r="BB702" s="983"/>
      <c r="BC702" s="983"/>
      <c r="BD702" s="983"/>
      <c r="BE702" s="983"/>
      <c r="BF702" s="983"/>
      <c r="BG702" s="983"/>
      <c r="BH702" s="983"/>
      <c r="BI702" s="983"/>
      <c r="BJ702" s="983"/>
      <c r="BK702" s="983"/>
      <c r="BL702" s="983"/>
      <c r="BM702" s="983"/>
      <c r="BN702" s="983"/>
      <c r="BO702" s="983"/>
      <c r="BP702" s="983"/>
      <c r="BQ702" s="983"/>
      <c r="BR702" s="983"/>
      <c r="BS702" s="983"/>
      <c r="BT702" s="983"/>
      <c r="BU702" s="983"/>
      <c r="BV702" s="983"/>
      <c r="BW702" s="983"/>
      <c r="BX702" s="983"/>
      <c r="BY702" s="983"/>
      <c r="BZ702" s="983"/>
      <c r="CA702" s="983"/>
      <c r="CB702" s="983"/>
      <c r="CC702" s="983"/>
      <c r="CD702" s="983"/>
      <c r="CE702" s="983"/>
      <c r="CF702" s="983"/>
      <c r="CG702" s="983"/>
      <c r="CH702" s="983"/>
      <c r="CI702" s="983"/>
      <c r="CJ702" s="983"/>
      <c r="CK702" s="983"/>
      <c r="CL702" s="983"/>
      <c r="CM702" s="983"/>
      <c r="CN702" s="983"/>
      <c r="CO702" s="983"/>
      <c r="CP702" s="983"/>
      <c r="CQ702" s="983"/>
      <c r="CR702" s="983"/>
      <c r="CS702" s="983"/>
      <c r="CT702" s="983"/>
      <c r="CU702" s="983"/>
      <c r="CV702" s="983"/>
      <c r="CW702" s="983"/>
      <c r="CX702" s="983"/>
      <c r="CY702" s="983"/>
      <c r="CZ702" s="983"/>
      <c r="DA702" s="983"/>
      <c r="DB702" s="983"/>
      <c r="DC702" s="983"/>
      <c r="DD702" s="983"/>
      <c r="DE702" s="983"/>
      <c r="DF702" s="983"/>
      <c r="DG702" s="983"/>
      <c r="DH702" s="983"/>
      <c r="DI702" s="983"/>
      <c r="DJ702" s="983"/>
      <c r="DK702" s="983"/>
      <c r="DL702" s="983"/>
      <c r="DM702" s="983"/>
      <c r="DN702" s="983"/>
      <c r="DO702" s="983"/>
      <c r="DP702" s="983"/>
      <c r="DQ702" s="983"/>
      <c r="DR702" s="983"/>
      <c r="DS702" s="983"/>
      <c r="DT702" s="983"/>
      <c r="DU702" s="983"/>
      <c r="DV702" s="983"/>
      <c r="DW702" s="983"/>
      <c r="DX702" s="983"/>
      <c r="DY702" s="983"/>
      <c r="DZ702" s="983"/>
      <c r="EA702" s="983"/>
      <c r="EB702" s="983"/>
      <c r="EC702" s="983"/>
      <c r="ED702" s="983"/>
      <c r="EE702" s="983"/>
      <c r="EF702" s="983"/>
      <c r="EG702" s="983"/>
      <c r="EH702" s="983"/>
      <c r="EI702" s="983"/>
      <c r="EJ702" s="983"/>
      <c r="EK702" s="983"/>
      <c r="EL702" s="983"/>
      <c r="EM702" s="983"/>
      <c r="EN702" s="983"/>
      <c r="EO702" s="983"/>
      <c r="EP702" s="983"/>
      <c r="EQ702" s="983"/>
      <c r="ER702" s="983"/>
      <c r="ES702" s="983"/>
    </row>
    <row r="703" spans="1:149" s="1040" customFormat="1" ht="15" customHeight="1">
      <c r="A703" s="806"/>
      <c r="B703" s="840"/>
      <c r="C703" s="886" t="s">
        <v>1474</v>
      </c>
      <c r="D703" s="847" t="s">
        <v>281</v>
      </c>
      <c r="E703" s="847">
        <v>2</v>
      </c>
      <c r="F703" s="849"/>
      <c r="G703" s="814">
        <f>F703*E703</f>
        <v>0</v>
      </c>
      <c r="H703" s="1043"/>
      <c r="I703" s="1039"/>
      <c r="J703" s="1039"/>
      <c r="K703" s="1039"/>
      <c r="L703" s="1039"/>
      <c r="M703" s="1039"/>
      <c r="N703" s="1039"/>
      <c r="O703" s="1039"/>
      <c r="P703" s="983"/>
      <c r="Q703" s="983"/>
      <c r="R703" s="983"/>
      <c r="S703" s="983"/>
      <c r="T703" s="983"/>
      <c r="U703" s="983"/>
      <c r="V703" s="983"/>
      <c r="W703" s="983"/>
      <c r="X703" s="983"/>
      <c r="Y703" s="983"/>
      <c r="Z703" s="983"/>
      <c r="AA703" s="983"/>
      <c r="AB703" s="983"/>
      <c r="AC703" s="983"/>
      <c r="AD703" s="983"/>
      <c r="AE703" s="983"/>
      <c r="AF703" s="983"/>
      <c r="AG703" s="983"/>
      <c r="AH703" s="983"/>
      <c r="AI703" s="983"/>
      <c r="AJ703" s="983"/>
      <c r="AK703" s="983"/>
      <c r="AL703" s="983"/>
      <c r="AM703" s="983"/>
      <c r="AN703" s="983"/>
      <c r="AO703" s="983"/>
      <c r="AP703" s="983"/>
      <c r="AQ703" s="983"/>
      <c r="AR703" s="983"/>
      <c r="AS703" s="983"/>
      <c r="AT703" s="983"/>
      <c r="AU703" s="983"/>
      <c r="AV703" s="983"/>
      <c r="AW703" s="983"/>
      <c r="AX703" s="983"/>
      <c r="AY703" s="983"/>
      <c r="AZ703" s="983"/>
      <c r="BA703" s="983"/>
      <c r="BB703" s="983"/>
      <c r="BC703" s="983"/>
      <c r="BD703" s="983"/>
      <c r="BE703" s="983"/>
      <c r="BF703" s="983"/>
      <c r="BG703" s="983"/>
      <c r="BH703" s="983"/>
      <c r="BI703" s="983"/>
      <c r="BJ703" s="983"/>
      <c r="BK703" s="983"/>
      <c r="BL703" s="983"/>
      <c r="BM703" s="983"/>
      <c r="BN703" s="983"/>
      <c r="BO703" s="983"/>
      <c r="BP703" s="983"/>
      <c r="BQ703" s="983"/>
      <c r="BR703" s="983"/>
      <c r="BS703" s="983"/>
      <c r="BT703" s="983"/>
      <c r="BU703" s="983"/>
      <c r="BV703" s="983"/>
      <c r="BW703" s="983"/>
      <c r="BX703" s="983"/>
      <c r="BY703" s="983"/>
      <c r="BZ703" s="983"/>
      <c r="CA703" s="983"/>
      <c r="CB703" s="983"/>
      <c r="CC703" s="983"/>
      <c r="CD703" s="983"/>
      <c r="CE703" s="983"/>
      <c r="CF703" s="983"/>
      <c r="CG703" s="983"/>
      <c r="CH703" s="983"/>
      <c r="CI703" s="983"/>
      <c r="CJ703" s="983"/>
      <c r="CK703" s="983"/>
      <c r="CL703" s="983"/>
      <c r="CM703" s="983"/>
      <c r="CN703" s="983"/>
      <c r="CO703" s="983"/>
      <c r="CP703" s="983"/>
      <c r="CQ703" s="983"/>
      <c r="CR703" s="983"/>
      <c r="CS703" s="983"/>
      <c r="CT703" s="983"/>
      <c r="CU703" s="983"/>
      <c r="CV703" s="983"/>
      <c r="CW703" s="983"/>
      <c r="CX703" s="983"/>
      <c r="CY703" s="983"/>
      <c r="CZ703" s="983"/>
      <c r="DA703" s="983"/>
      <c r="DB703" s="983"/>
      <c r="DC703" s="983"/>
      <c r="DD703" s="983"/>
      <c r="DE703" s="983"/>
      <c r="DF703" s="983"/>
      <c r="DG703" s="983"/>
      <c r="DH703" s="983"/>
      <c r="DI703" s="983"/>
      <c r="DJ703" s="983"/>
      <c r="DK703" s="983"/>
      <c r="DL703" s="983"/>
      <c r="DM703" s="983"/>
      <c r="DN703" s="983"/>
      <c r="DO703" s="983"/>
      <c r="DP703" s="983"/>
      <c r="DQ703" s="983"/>
      <c r="DR703" s="983"/>
      <c r="DS703" s="983"/>
      <c r="DT703" s="983"/>
      <c r="DU703" s="983"/>
      <c r="DV703" s="983"/>
      <c r="DW703" s="983"/>
      <c r="DX703" s="983"/>
      <c r="DY703" s="983"/>
      <c r="DZ703" s="983"/>
      <c r="EA703" s="983"/>
      <c r="EB703" s="983"/>
      <c r="EC703" s="983"/>
      <c r="ED703" s="983"/>
      <c r="EE703" s="983"/>
      <c r="EF703" s="983"/>
      <c r="EG703" s="983"/>
      <c r="EH703" s="983"/>
      <c r="EI703" s="983"/>
      <c r="EJ703" s="983"/>
      <c r="EK703" s="983"/>
      <c r="EL703" s="983"/>
      <c r="EM703" s="983"/>
      <c r="EN703" s="983"/>
      <c r="EO703" s="983"/>
      <c r="EP703" s="983"/>
      <c r="EQ703" s="983"/>
      <c r="ER703" s="983"/>
      <c r="ES703" s="983"/>
    </row>
    <row r="704" spans="1:149" s="1040" customFormat="1" ht="15" customHeight="1">
      <c r="A704" s="1006"/>
      <c r="B704" s="1007"/>
      <c r="C704" s="1042"/>
      <c r="D704" s="1009"/>
      <c r="E704" s="1009"/>
      <c r="F704" s="930"/>
      <c r="G704" s="814"/>
      <c r="H704" s="1043"/>
      <c r="I704" s="1039"/>
      <c r="J704" s="1039"/>
      <c r="K704" s="1039"/>
      <c r="L704" s="1039"/>
      <c r="M704" s="1039"/>
      <c r="N704" s="1039"/>
      <c r="O704" s="1039"/>
      <c r="P704" s="1039"/>
      <c r="Q704" s="1039"/>
      <c r="R704" s="1039"/>
      <c r="S704" s="1039"/>
      <c r="T704" s="1039"/>
      <c r="U704" s="1039"/>
      <c r="V704" s="1039"/>
      <c r="W704" s="1039"/>
      <c r="X704" s="1039"/>
      <c r="Y704" s="1039"/>
      <c r="Z704" s="1039"/>
      <c r="AA704" s="1039"/>
      <c r="AB704" s="1039"/>
      <c r="AC704" s="1039"/>
      <c r="AD704" s="1039"/>
      <c r="AE704" s="1039"/>
      <c r="AF704" s="1039"/>
      <c r="AG704" s="1039"/>
      <c r="AH704" s="1039"/>
      <c r="AI704" s="1039"/>
      <c r="AJ704" s="1039"/>
      <c r="AK704" s="1039"/>
      <c r="AL704" s="1039"/>
      <c r="AM704" s="1039"/>
      <c r="AN704" s="1039"/>
      <c r="AO704" s="1039"/>
      <c r="AP704" s="1039"/>
      <c r="AQ704" s="1039"/>
      <c r="AR704" s="1039"/>
      <c r="AS704" s="1039"/>
      <c r="AT704" s="1039"/>
      <c r="AU704" s="1039"/>
      <c r="AV704" s="1039"/>
      <c r="AW704" s="1039"/>
      <c r="AX704" s="1039"/>
      <c r="AY704" s="1039"/>
      <c r="AZ704" s="1039"/>
      <c r="BA704" s="1039"/>
      <c r="BB704" s="1039"/>
      <c r="BC704" s="1039"/>
      <c r="BD704" s="1039"/>
      <c r="BE704" s="1039"/>
      <c r="BF704" s="1039"/>
      <c r="BG704" s="1039"/>
      <c r="BH704" s="1039"/>
      <c r="BI704" s="1039"/>
      <c r="BJ704" s="1039"/>
      <c r="BK704" s="1039"/>
      <c r="BL704" s="1039"/>
      <c r="BM704" s="1039"/>
      <c r="BN704" s="1039"/>
      <c r="BO704" s="1039"/>
      <c r="BP704" s="1039"/>
      <c r="BQ704" s="1039"/>
      <c r="BR704" s="1039"/>
      <c r="BS704" s="1039"/>
      <c r="BT704" s="1039"/>
      <c r="BU704" s="1039"/>
      <c r="BV704" s="1039"/>
      <c r="BW704" s="1039"/>
      <c r="BX704" s="1039"/>
      <c r="BY704" s="1039"/>
      <c r="BZ704" s="1039"/>
      <c r="CA704" s="1039"/>
      <c r="CB704" s="1039"/>
      <c r="CC704" s="1039"/>
      <c r="CD704" s="1039"/>
      <c r="CE704" s="1039"/>
      <c r="CF704" s="1039"/>
      <c r="CG704" s="1039"/>
      <c r="CH704" s="1039"/>
      <c r="CI704" s="1039"/>
      <c r="CJ704" s="1039"/>
      <c r="CK704" s="1039"/>
      <c r="CL704" s="1039"/>
      <c r="CM704" s="1039"/>
      <c r="CN704" s="1039"/>
      <c r="CO704" s="1039"/>
      <c r="CP704" s="1039"/>
      <c r="CQ704" s="1039"/>
      <c r="CR704" s="1039"/>
      <c r="CS704" s="1039"/>
      <c r="CT704" s="1039"/>
      <c r="CU704" s="1039"/>
      <c r="CV704" s="1039"/>
      <c r="CW704" s="1039"/>
      <c r="CX704" s="1039"/>
      <c r="CY704" s="1039"/>
      <c r="CZ704" s="1039"/>
      <c r="DA704" s="1039"/>
      <c r="DB704" s="1039"/>
      <c r="DC704" s="1039"/>
      <c r="DD704" s="1039"/>
      <c r="DE704" s="1039"/>
      <c r="DF704" s="1039"/>
      <c r="DG704" s="1039"/>
      <c r="DH704" s="1039"/>
      <c r="DI704" s="1039"/>
      <c r="DJ704" s="1039"/>
      <c r="DK704" s="1039"/>
      <c r="DL704" s="1039"/>
      <c r="DM704" s="1039"/>
      <c r="DN704" s="1039"/>
      <c r="DO704" s="1039"/>
      <c r="DP704" s="1039"/>
      <c r="DQ704" s="1039"/>
      <c r="DR704" s="1039"/>
      <c r="DS704" s="1039"/>
      <c r="DT704" s="1039"/>
      <c r="DU704" s="1039"/>
      <c r="DV704" s="1039"/>
      <c r="DW704" s="1039"/>
      <c r="DX704" s="1039"/>
      <c r="DY704" s="1039"/>
      <c r="DZ704" s="1039"/>
      <c r="EA704" s="1039"/>
      <c r="EB704" s="1039"/>
      <c r="EC704" s="1039"/>
      <c r="ED704" s="1039"/>
      <c r="EE704" s="1039"/>
      <c r="EF704" s="1039"/>
      <c r="EG704" s="1039"/>
      <c r="EH704" s="1039"/>
      <c r="EI704" s="1039"/>
      <c r="EJ704" s="1039"/>
      <c r="EK704" s="1039"/>
      <c r="EL704" s="1039"/>
      <c r="EM704" s="1039"/>
      <c r="EN704" s="1039"/>
      <c r="EO704" s="1039"/>
      <c r="EP704" s="1039"/>
      <c r="EQ704" s="1039"/>
      <c r="ER704" s="1039"/>
      <c r="ES704" s="1039"/>
    </row>
    <row r="705" spans="1:149" s="1040" customFormat="1" ht="61.5" customHeight="1">
      <c r="A705" s="806" t="s">
        <v>1783</v>
      </c>
      <c r="B705" s="840"/>
      <c r="C705" s="886" t="s">
        <v>1784</v>
      </c>
      <c r="D705" s="847"/>
      <c r="E705" s="848"/>
      <c r="F705" s="849"/>
      <c r="G705" s="814"/>
      <c r="H705" s="1043"/>
      <c r="I705" s="1039"/>
      <c r="J705" s="1039"/>
      <c r="K705" s="1039"/>
      <c r="L705" s="1039"/>
      <c r="M705" s="1039"/>
      <c r="N705" s="1039"/>
      <c r="O705" s="1039"/>
      <c r="P705" s="983"/>
      <c r="Q705" s="983"/>
      <c r="R705" s="983"/>
      <c r="S705" s="983"/>
      <c r="T705" s="983"/>
      <c r="U705" s="983"/>
      <c r="V705" s="983"/>
      <c r="W705" s="983"/>
      <c r="X705" s="983"/>
      <c r="Y705" s="983"/>
      <c r="Z705" s="983"/>
      <c r="AA705" s="983"/>
      <c r="AB705" s="983"/>
      <c r="AC705" s="983"/>
      <c r="AD705" s="983"/>
      <c r="AE705" s="983"/>
      <c r="AF705" s="983"/>
      <c r="AG705" s="983"/>
      <c r="AH705" s="983"/>
      <c r="AI705" s="983"/>
      <c r="AJ705" s="983"/>
      <c r="AK705" s="983"/>
      <c r="AL705" s="983"/>
      <c r="AM705" s="983"/>
      <c r="AN705" s="983"/>
      <c r="AO705" s="983"/>
      <c r="AP705" s="983"/>
      <c r="AQ705" s="983"/>
      <c r="AR705" s="983"/>
      <c r="AS705" s="983"/>
      <c r="AT705" s="983"/>
      <c r="AU705" s="983"/>
      <c r="AV705" s="983"/>
      <c r="AW705" s="983"/>
      <c r="AX705" s="983"/>
      <c r="AY705" s="983"/>
      <c r="AZ705" s="983"/>
      <c r="BA705" s="983"/>
      <c r="BB705" s="983"/>
      <c r="BC705" s="983"/>
      <c r="BD705" s="983"/>
      <c r="BE705" s="983"/>
      <c r="BF705" s="983"/>
      <c r="BG705" s="983"/>
      <c r="BH705" s="983"/>
      <c r="BI705" s="983"/>
      <c r="BJ705" s="983"/>
      <c r="BK705" s="983"/>
      <c r="BL705" s="983"/>
      <c r="BM705" s="983"/>
      <c r="BN705" s="983"/>
      <c r="BO705" s="983"/>
      <c r="BP705" s="983"/>
      <c r="BQ705" s="983"/>
      <c r="BR705" s="983"/>
      <c r="BS705" s="983"/>
      <c r="BT705" s="983"/>
      <c r="BU705" s="983"/>
      <c r="BV705" s="983"/>
      <c r="BW705" s="983"/>
      <c r="BX705" s="983"/>
      <c r="BY705" s="983"/>
      <c r="BZ705" s="983"/>
      <c r="CA705" s="983"/>
      <c r="CB705" s="983"/>
      <c r="CC705" s="983"/>
      <c r="CD705" s="983"/>
      <c r="CE705" s="983"/>
      <c r="CF705" s="983"/>
      <c r="CG705" s="983"/>
      <c r="CH705" s="983"/>
      <c r="CI705" s="983"/>
      <c r="CJ705" s="983"/>
      <c r="CK705" s="983"/>
      <c r="CL705" s="983"/>
      <c r="CM705" s="983"/>
      <c r="CN705" s="983"/>
      <c r="CO705" s="983"/>
      <c r="CP705" s="983"/>
      <c r="CQ705" s="983"/>
      <c r="CR705" s="983"/>
      <c r="CS705" s="983"/>
      <c r="CT705" s="983"/>
      <c r="CU705" s="983"/>
      <c r="CV705" s="983"/>
      <c r="CW705" s="983"/>
      <c r="CX705" s="983"/>
      <c r="CY705" s="983"/>
      <c r="CZ705" s="983"/>
      <c r="DA705" s="983"/>
      <c r="DB705" s="983"/>
      <c r="DC705" s="983"/>
      <c r="DD705" s="983"/>
      <c r="DE705" s="983"/>
      <c r="DF705" s="983"/>
      <c r="DG705" s="983"/>
      <c r="DH705" s="983"/>
      <c r="DI705" s="983"/>
      <c r="DJ705" s="983"/>
      <c r="DK705" s="983"/>
      <c r="DL705" s="983"/>
      <c r="DM705" s="983"/>
      <c r="DN705" s="983"/>
      <c r="DO705" s="983"/>
      <c r="DP705" s="983"/>
      <c r="DQ705" s="983"/>
      <c r="DR705" s="983"/>
      <c r="DS705" s="983"/>
      <c r="DT705" s="983"/>
      <c r="DU705" s="983"/>
      <c r="DV705" s="983"/>
      <c r="DW705" s="983"/>
      <c r="DX705" s="983"/>
      <c r="DY705" s="983"/>
      <c r="DZ705" s="983"/>
      <c r="EA705" s="983"/>
      <c r="EB705" s="983"/>
      <c r="EC705" s="983"/>
      <c r="ED705" s="983"/>
      <c r="EE705" s="983"/>
      <c r="EF705" s="983"/>
      <c r="EG705" s="983"/>
      <c r="EH705" s="983"/>
      <c r="EI705" s="983"/>
      <c r="EJ705" s="983"/>
      <c r="EK705" s="983"/>
      <c r="EL705" s="983"/>
      <c r="EM705" s="983"/>
      <c r="EN705" s="983"/>
      <c r="EO705" s="983"/>
      <c r="EP705" s="983"/>
      <c r="EQ705" s="983"/>
      <c r="ER705" s="983"/>
      <c r="ES705" s="983"/>
    </row>
    <row r="706" spans="1:149" s="1040" customFormat="1" ht="15" customHeight="1">
      <c r="A706" s="806"/>
      <c r="B706" s="840"/>
      <c r="C706" s="886" t="s">
        <v>1474</v>
      </c>
      <c r="D706" s="847" t="s">
        <v>281</v>
      </c>
      <c r="E706" s="847">
        <v>9</v>
      </c>
      <c r="F706" s="849"/>
      <c r="G706" s="814">
        <f>F706*E706</f>
        <v>0</v>
      </c>
      <c r="H706" s="1043"/>
      <c r="I706" s="1039"/>
      <c r="J706" s="1039"/>
      <c r="K706" s="1039"/>
      <c r="L706" s="1039"/>
      <c r="M706" s="1039"/>
      <c r="N706" s="1039"/>
      <c r="O706" s="1039"/>
      <c r="P706" s="983"/>
      <c r="Q706" s="983"/>
      <c r="R706" s="983"/>
      <c r="S706" s="983"/>
      <c r="T706" s="983"/>
      <c r="U706" s="983"/>
      <c r="V706" s="983"/>
      <c r="W706" s="983"/>
      <c r="X706" s="983"/>
      <c r="Y706" s="983"/>
      <c r="Z706" s="983"/>
      <c r="AA706" s="983"/>
      <c r="AB706" s="983"/>
      <c r="AC706" s="983"/>
      <c r="AD706" s="983"/>
      <c r="AE706" s="983"/>
      <c r="AF706" s="983"/>
      <c r="AG706" s="983"/>
      <c r="AH706" s="983"/>
      <c r="AI706" s="983"/>
      <c r="AJ706" s="983"/>
      <c r="AK706" s="983"/>
      <c r="AL706" s="983"/>
      <c r="AM706" s="983"/>
      <c r="AN706" s="983"/>
      <c r="AO706" s="983"/>
      <c r="AP706" s="983"/>
      <c r="AQ706" s="983"/>
      <c r="AR706" s="983"/>
      <c r="AS706" s="983"/>
      <c r="AT706" s="983"/>
      <c r="AU706" s="983"/>
      <c r="AV706" s="983"/>
      <c r="AW706" s="983"/>
      <c r="AX706" s="983"/>
      <c r="AY706" s="983"/>
      <c r="AZ706" s="983"/>
      <c r="BA706" s="983"/>
      <c r="BB706" s="983"/>
      <c r="BC706" s="983"/>
      <c r="BD706" s="983"/>
      <c r="BE706" s="983"/>
      <c r="BF706" s="983"/>
      <c r="BG706" s="983"/>
      <c r="BH706" s="983"/>
      <c r="BI706" s="983"/>
      <c r="BJ706" s="983"/>
      <c r="BK706" s="983"/>
      <c r="BL706" s="983"/>
      <c r="BM706" s="983"/>
      <c r="BN706" s="983"/>
      <c r="BO706" s="983"/>
      <c r="BP706" s="983"/>
      <c r="BQ706" s="983"/>
      <c r="BR706" s="983"/>
      <c r="BS706" s="983"/>
      <c r="BT706" s="983"/>
      <c r="BU706" s="983"/>
      <c r="BV706" s="983"/>
      <c r="BW706" s="983"/>
      <c r="BX706" s="983"/>
      <c r="BY706" s="983"/>
      <c r="BZ706" s="983"/>
      <c r="CA706" s="983"/>
      <c r="CB706" s="983"/>
      <c r="CC706" s="983"/>
      <c r="CD706" s="983"/>
      <c r="CE706" s="983"/>
      <c r="CF706" s="983"/>
      <c r="CG706" s="983"/>
      <c r="CH706" s="983"/>
      <c r="CI706" s="983"/>
      <c r="CJ706" s="983"/>
      <c r="CK706" s="983"/>
      <c r="CL706" s="983"/>
      <c r="CM706" s="983"/>
      <c r="CN706" s="983"/>
      <c r="CO706" s="983"/>
      <c r="CP706" s="983"/>
      <c r="CQ706" s="983"/>
      <c r="CR706" s="983"/>
      <c r="CS706" s="983"/>
      <c r="CT706" s="983"/>
      <c r="CU706" s="983"/>
      <c r="CV706" s="983"/>
      <c r="CW706" s="983"/>
      <c r="CX706" s="983"/>
      <c r="CY706" s="983"/>
      <c r="CZ706" s="983"/>
      <c r="DA706" s="983"/>
      <c r="DB706" s="983"/>
      <c r="DC706" s="983"/>
      <c r="DD706" s="983"/>
      <c r="DE706" s="983"/>
      <c r="DF706" s="983"/>
      <c r="DG706" s="983"/>
      <c r="DH706" s="983"/>
      <c r="DI706" s="983"/>
      <c r="DJ706" s="983"/>
      <c r="DK706" s="983"/>
      <c r="DL706" s="983"/>
      <c r="DM706" s="983"/>
      <c r="DN706" s="983"/>
      <c r="DO706" s="983"/>
      <c r="DP706" s="983"/>
      <c r="DQ706" s="983"/>
      <c r="DR706" s="983"/>
      <c r="DS706" s="983"/>
      <c r="DT706" s="983"/>
      <c r="DU706" s="983"/>
      <c r="DV706" s="983"/>
      <c r="DW706" s="983"/>
      <c r="DX706" s="983"/>
      <c r="DY706" s="983"/>
      <c r="DZ706" s="983"/>
      <c r="EA706" s="983"/>
      <c r="EB706" s="983"/>
      <c r="EC706" s="983"/>
      <c r="ED706" s="983"/>
      <c r="EE706" s="983"/>
      <c r="EF706" s="983"/>
      <c r="EG706" s="983"/>
      <c r="EH706" s="983"/>
      <c r="EI706" s="983"/>
      <c r="EJ706" s="983"/>
      <c r="EK706" s="983"/>
      <c r="EL706" s="983"/>
      <c r="EM706" s="983"/>
      <c r="EN706" s="983"/>
      <c r="EO706" s="983"/>
      <c r="EP706" s="983"/>
      <c r="EQ706" s="983"/>
      <c r="ER706" s="983"/>
      <c r="ES706" s="983"/>
    </row>
    <row r="707" spans="1:149" s="1040" customFormat="1" ht="15" customHeight="1">
      <c r="A707" s="1006"/>
      <c r="B707" s="1007"/>
      <c r="C707" s="1042"/>
      <c r="D707" s="1009"/>
      <c r="E707" s="1009"/>
      <c r="F707" s="930"/>
      <c r="G707" s="814"/>
      <c r="H707" s="1043"/>
      <c r="I707" s="1039"/>
      <c r="J707" s="1039"/>
      <c r="K707" s="1039"/>
      <c r="L707" s="1039"/>
      <c r="M707" s="1039"/>
      <c r="N707" s="1039"/>
      <c r="O707" s="1039"/>
      <c r="P707" s="1039"/>
      <c r="Q707" s="1039"/>
      <c r="R707" s="1039"/>
      <c r="S707" s="1039"/>
      <c r="T707" s="1039"/>
      <c r="U707" s="1039"/>
      <c r="V707" s="1039"/>
      <c r="W707" s="1039"/>
      <c r="X707" s="1039"/>
      <c r="Y707" s="1039"/>
      <c r="Z707" s="1039"/>
      <c r="AA707" s="1039"/>
      <c r="AB707" s="1039"/>
      <c r="AC707" s="1039"/>
      <c r="AD707" s="1039"/>
      <c r="AE707" s="1039"/>
      <c r="AF707" s="1039"/>
      <c r="AG707" s="1039"/>
      <c r="AH707" s="1039"/>
      <c r="AI707" s="1039"/>
      <c r="AJ707" s="1039"/>
      <c r="AK707" s="1039"/>
      <c r="AL707" s="1039"/>
      <c r="AM707" s="1039"/>
      <c r="AN707" s="1039"/>
      <c r="AO707" s="1039"/>
      <c r="AP707" s="1039"/>
      <c r="AQ707" s="1039"/>
      <c r="AR707" s="1039"/>
      <c r="AS707" s="1039"/>
      <c r="AT707" s="1039"/>
      <c r="AU707" s="1039"/>
      <c r="AV707" s="1039"/>
      <c r="AW707" s="1039"/>
      <c r="AX707" s="1039"/>
      <c r="AY707" s="1039"/>
      <c r="AZ707" s="1039"/>
      <c r="BA707" s="1039"/>
      <c r="BB707" s="1039"/>
      <c r="BC707" s="1039"/>
      <c r="BD707" s="1039"/>
      <c r="BE707" s="1039"/>
      <c r="BF707" s="1039"/>
      <c r="BG707" s="1039"/>
      <c r="BH707" s="1039"/>
      <c r="BI707" s="1039"/>
      <c r="BJ707" s="1039"/>
      <c r="BK707" s="1039"/>
      <c r="BL707" s="1039"/>
      <c r="BM707" s="1039"/>
      <c r="BN707" s="1039"/>
      <c r="BO707" s="1039"/>
      <c r="BP707" s="1039"/>
      <c r="BQ707" s="1039"/>
      <c r="BR707" s="1039"/>
      <c r="BS707" s="1039"/>
      <c r="BT707" s="1039"/>
      <c r="BU707" s="1039"/>
      <c r="BV707" s="1039"/>
      <c r="BW707" s="1039"/>
      <c r="BX707" s="1039"/>
      <c r="BY707" s="1039"/>
      <c r="BZ707" s="1039"/>
      <c r="CA707" s="1039"/>
      <c r="CB707" s="1039"/>
      <c r="CC707" s="1039"/>
      <c r="CD707" s="1039"/>
      <c r="CE707" s="1039"/>
      <c r="CF707" s="1039"/>
      <c r="CG707" s="1039"/>
      <c r="CH707" s="1039"/>
      <c r="CI707" s="1039"/>
      <c r="CJ707" s="1039"/>
      <c r="CK707" s="1039"/>
      <c r="CL707" s="1039"/>
      <c r="CM707" s="1039"/>
      <c r="CN707" s="1039"/>
      <c r="CO707" s="1039"/>
      <c r="CP707" s="1039"/>
      <c r="CQ707" s="1039"/>
      <c r="CR707" s="1039"/>
      <c r="CS707" s="1039"/>
      <c r="CT707" s="1039"/>
      <c r="CU707" s="1039"/>
      <c r="CV707" s="1039"/>
      <c r="CW707" s="1039"/>
      <c r="CX707" s="1039"/>
      <c r="CY707" s="1039"/>
      <c r="CZ707" s="1039"/>
      <c r="DA707" s="1039"/>
      <c r="DB707" s="1039"/>
      <c r="DC707" s="1039"/>
      <c r="DD707" s="1039"/>
      <c r="DE707" s="1039"/>
      <c r="DF707" s="1039"/>
      <c r="DG707" s="1039"/>
      <c r="DH707" s="1039"/>
      <c r="DI707" s="1039"/>
      <c r="DJ707" s="1039"/>
      <c r="DK707" s="1039"/>
      <c r="DL707" s="1039"/>
      <c r="DM707" s="1039"/>
      <c r="DN707" s="1039"/>
      <c r="DO707" s="1039"/>
      <c r="DP707" s="1039"/>
      <c r="DQ707" s="1039"/>
      <c r="DR707" s="1039"/>
      <c r="DS707" s="1039"/>
      <c r="DT707" s="1039"/>
      <c r="DU707" s="1039"/>
      <c r="DV707" s="1039"/>
      <c r="DW707" s="1039"/>
      <c r="DX707" s="1039"/>
      <c r="DY707" s="1039"/>
      <c r="DZ707" s="1039"/>
      <c r="EA707" s="1039"/>
      <c r="EB707" s="1039"/>
      <c r="EC707" s="1039"/>
      <c r="ED707" s="1039"/>
      <c r="EE707" s="1039"/>
      <c r="EF707" s="1039"/>
      <c r="EG707" s="1039"/>
      <c r="EH707" s="1039"/>
      <c r="EI707" s="1039"/>
      <c r="EJ707" s="1039"/>
      <c r="EK707" s="1039"/>
      <c r="EL707" s="1039"/>
      <c r="EM707" s="1039"/>
      <c r="EN707" s="1039"/>
      <c r="EO707" s="1039"/>
      <c r="EP707" s="1039"/>
      <c r="EQ707" s="1039"/>
      <c r="ER707" s="1039"/>
      <c r="ES707" s="1039"/>
    </row>
    <row r="708" spans="1:149" s="1040" customFormat="1" ht="61.5" customHeight="1">
      <c r="A708" s="806" t="s">
        <v>1785</v>
      </c>
      <c r="B708" s="840"/>
      <c r="C708" s="886" t="s">
        <v>1786</v>
      </c>
      <c r="D708" s="847"/>
      <c r="E708" s="848"/>
      <c r="F708" s="849"/>
      <c r="G708" s="814"/>
      <c r="H708" s="1043"/>
      <c r="I708" s="1039"/>
      <c r="J708" s="1039"/>
      <c r="K708" s="1039"/>
      <c r="L708" s="1039"/>
      <c r="M708" s="1039"/>
      <c r="N708" s="1039"/>
      <c r="O708" s="1039"/>
      <c r="P708" s="983"/>
      <c r="Q708" s="983"/>
      <c r="R708" s="983"/>
      <c r="S708" s="983"/>
      <c r="T708" s="983"/>
      <c r="U708" s="983"/>
      <c r="V708" s="983"/>
      <c r="W708" s="983"/>
      <c r="X708" s="983"/>
      <c r="Y708" s="983"/>
      <c r="Z708" s="983"/>
      <c r="AA708" s="983"/>
      <c r="AB708" s="983"/>
      <c r="AC708" s="983"/>
      <c r="AD708" s="983"/>
      <c r="AE708" s="983"/>
      <c r="AF708" s="983"/>
      <c r="AG708" s="983"/>
      <c r="AH708" s="983"/>
      <c r="AI708" s="983"/>
      <c r="AJ708" s="983"/>
      <c r="AK708" s="983"/>
      <c r="AL708" s="983"/>
      <c r="AM708" s="983"/>
      <c r="AN708" s="983"/>
      <c r="AO708" s="983"/>
      <c r="AP708" s="983"/>
      <c r="AQ708" s="983"/>
      <c r="AR708" s="983"/>
      <c r="AS708" s="983"/>
      <c r="AT708" s="983"/>
      <c r="AU708" s="983"/>
      <c r="AV708" s="983"/>
      <c r="AW708" s="983"/>
      <c r="AX708" s="983"/>
      <c r="AY708" s="983"/>
      <c r="AZ708" s="983"/>
      <c r="BA708" s="983"/>
      <c r="BB708" s="983"/>
      <c r="BC708" s="983"/>
      <c r="BD708" s="983"/>
      <c r="BE708" s="983"/>
      <c r="BF708" s="983"/>
      <c r="BG708" s="983"/>
      <c r="BH708" s="983"/>
      <c r="BI708" s="983"/>
      <c r="BJ708" s="983"/>
      <c r="BK708" s="983"/>
      <c r="BL708" s="983"/>
      <c r="BM708" s="983"/>
      <c r="BN708" s="983"/>
      <c r="BO708" s="983"/>
      <c r="BP708" s="983"/>
      <c r="BQ708" s="983"/>
      <c r="BR708" s="983"/>
      <c r="BS708" s="983"/>
      <c r="BT708" s="983"/>
      <c r="BU708" s="983"/>
      <c r="BV708" s="983"/>
      <c r="BW708" s="983"/>
      <c r="BX708" s="983"/>
      <c r="BY708" s="983"/>
      <c r="BZ708" s="983"/>
      <c r="CA708" s="983"/>
      <c r="CB708" s="983"/>
      <c r="CC708" s="983"/>
      <c r="CD708" s="983"/>
      <c r="CE708" s="983"/>
      <c r="CF708" s="983"/>
      <c r="CG708" s="983"/>
      <c r="CH708" s="983"/>
      <c r="CI708" s="983"/>
      <c r="CJ708" s="983"/>
      <c r="CK708" s="983"/>
      <c r="CL708" s="983"/>
      <c r="CM708" s="983"/>
      <c r="CN708" s="983"/>
      <c r="CO708" s="983"/>
      <c r="CP708" s="983"/>
      <c r="CQ708" s="983"/>
      <c r="CR708" s="983"/>
      <c r="CS708" s="983"/>
      <c r="CT708" s="983"/>
      <c r="CU708" s="983"/>
      <c r="CV708" s="983"/>
      <c r="CW708" s="983"/>
      <c r="CX708" s="983"/>
      <c r="CY708" s="983"/>
      <c r="CZ708" s="983"/>
      <c r="DA708" s="983"/>
      <c r="DB708" s="983"/>
      <c r="DC708" s="983"/>
      <c r="DD708" s="983"/>
      <c r="DE708" s="983"/>
      <c r="DF708" s="983"/>
      <c r="DG708" s="983"/>
      <c r="DH708" s="983"/>
      <c r="DI708" s="983"/>
      <c r="DJ708" s="983"/>
      <c r="DK708" s="983"/>
      <c r="DL708" s="983"/>
      <c r="DM708" s="983"/>
      <c r="DN708" s="983"/>
      <c r="DO708" s="983"/>
      <c r="DP708" s="983"/>
      <c r="DQ708" s="983"/>
      <c r="DR708" s="983"/>
      <c r="DS708" s="983"/>
      <c r="DT708" s="983"/>
      <c r="DU708" s="983"/>
      <c r="DV708" s="983"/>
      <c r="DW708" s="983"/>
      <c r="DX708" s="983"/>
      <c r="DY708" s="983"/>
      <c r="DZ708" s="983"/>
      <c r="EA708" s="983"/>
      <c r="EB708" s="983"/>
      <c r="EC708" s="983"/>
      <c r="ED708" s="983"/>
      <c r="EE708" s="983"/>
      <c r="EF708" s="983"/>
      <c r="EG708" s="983"/>
      <c r="EH708" s="983"/>
      <c r="EI708" s="983"/>
      <c r="EJ708" s="983"/>
      <c r="EK708" s="983"/>
      <c r="EL708" s="983"/>
      <c r="EM708" s="983"/>
      <c r="EN708" s="983"/>
      <c r="EO708" s="983"/>
      <c r="EP708" s="983"/>
      <c r="EQ708" s="983"/>
      <c r="ER708" s="983"/>
      <c r="ES708" s="983"/>
    </row>
    <row r="709" spans="1:149" s="1040" customFormat="1" ht="15" customHeight="1">
      <c r="A709" s="806"/>
      <c r="B709" s="840"/>
      <c r="C709" s="886" t="s">
        <v>1474</v>
      </c>
      <c r="D709" s="847" t="s">
        <v>281</v>
      </c>
      <c r="E709" s="847">
        <v>8</v>
      </c>
      <c r="F709" s="849"/>
      <c r="G709" s="814">
        <f>F709*E709</f>
        <v>0</v>
      </c>
      <c r="H709" s="1043"/>
      <c r="I709" s="1039"/>
      <c r="J709" s="1039"/>
      <c r="K709" s="1039"/>
      <c r="L709" s="1039"/>
      <c r="M709" s="1039"/>
      <c r="N709" s="1039"/>
      <c r="O709" s="1039"/>
      <c r="P709" s="983"/>
      <c r="Q709" s="983"/>
      <c r="R709" s="983"/>
      <c r="S709" s="983"/>
      <c r="T709" s="983"/>
      <c r="U709" s="983"/>
      <c r="V709" s="983"/>
      <c r="W709" s="983"/>
      <c r="X709" s="983"/>
      <c r="Y709" s="983"/>
      <c r="Z709" s="983"/>
      <c r="AA709" s="983"/>
      <c r="AB709" s="983"/>
      <c r="AC709" s="983"/>
      <c r="AD709" s="983"/>
      <c r="AE709" s="983"/>
      <c r="AF709" s="983"/>
      <c r="AG709" s="983"/>
      <c r="AH709" s="983"/>
      <c r="AI709" s="983"/>
      <c r="AJ709" s="983"/>
      <c r="AK709" s="983"/>
      <c r="AL709" s="983"/>
      <c r="AM709" s="983"/>
      <c r="AN709" s="983"/>
      <c r="AO709" s="983"/>
      <c r="AP709" s="983"/>
      <c r="AQ709" s="983"/>
      <c r="AR709" s="983"/>
      <c r="AS709" s="983"/>
      <c r="AT709" s="983"/>
      <c r="AU709" s="983"/>
      <c r="AV709" s="983"/>
      <c r="AW709" s="983"/>
      <c r="AX709" s="983"/>
      <c r="AY709" s="983"/>
      <c r="AZ709" s="983"/>
      <c r="BA709" s="983"/>
      <c r="BB709" s="983"/>
      <c r="BC709" s="983"/>
      <c r="BD709" s="983"/>
      <c r="BE709" s="983"/>
      <c r="BF709" s="983"/>
      <c r="BG709" s="983"/>
      <c r="BH709" s="983"/>
      <c r="BI709" s="983"/>
      <c r="BJ709" s="983"/>
      <c r="BK709" s="983"/>
      <c r="BL709" s="983"/>
      <c r="BM709" s="983"/>
      <c r="BN709" s="983"/>
      <c r="BO709" s="983"/>
      <c r="BP709" s="983"/>
      <c r="BQ709" s="983"/>
      <c r="BR709" s="983"/>
      <c r="BS709" s="983"/>
      <c r="BT709" s="983"/>
      <c r="BU709" s="983"/>
      <c r="BV709" s="983"/>
      <c r="BW709" s="983"/>
      <c r="BX709" s="983"/>
      <c r="BY709" s="983"/>
      <c r="BZ709" s="983"/>
      <c r="CA709" s="983"/>
      <c r="CB709" s="983"/>
      <c r="CC709" s="983"/>
      <c r="CD709" s="983"/>
      <c r="CE709" s="983"/>
      <c r="CF709" s="983"/>
      <c r="CG709" s="983"/>
      <c r="CH709" s="983"/>
      <c r="CI709" s="983"/>
      <c r="CJ709" s="983"/>
      <c r="CK709" s="983"/>
      <c r="CL709" s="983"/>
      <c r="CM709" s="983"/>
      <c r="CN709" s="983"/>
      <c r="CO709" s="983"/>
      <c r="CP709" s="983"/>
      <c r="CQ709" s="983"/>
      <c r="CR709" s="983"/>
      <c r="CS709" s="983"/>
      <c r="CT709" s="983"/>
      <c r="CU709" s="983"/>
      <c r="CV709" s="983"/>
      <c r="CW709" s="983"/>
      <c r="CX709" s="983"/>
      <c r="CY709" s="983"/>
      <c r="CZ709" s="983"/>
      <c r="DA709" s="983"/>
      <c r="DB709" s="983"/>
      <c r="DC709" s="983"/>
      <c r="DD709" s="983"/>
      <c r="DE709" s="983"/>
      <c r="DF709" s="983"/>
      <c r="DG709" s="983"/>
      <c r="DH709" s="983"/>
      <c r="DI709" s="983"/>
      <c r="DJ709" s="983"/>
      <c r="DK709" s="983"/>
      <c r="DL709" s="983"/>
      <c r="DM709" s="983"/>
      <c r="DN709" s="983"/>
      <c r="DO709" s="983"/>
      <c r="DP709" s="983"/>
      <c r="DQ709" s="983"/>
      <c r="DR709" s="983"/>
      <c r="DS709" s="983"/>
      <c r="DT709" s="983"/>
      <c r="DU709" s="983"/>
      <c r="DV709" s="983"/>
      <c r="DW709" s="983"/>
      <c r="DX709" s="983"/>
      <c r="DY709" s="983"/>
      <c r="DZ709" s="983"/>
      <c r="EA709" s="983"/>
      <c r="EB709" s="983"/>
      <c r="EC709" s="983"/>
      <c r="ED709" s="983"/>
      <c r="EE709" s="983"/>
      <c r="EF709" s="983"/>
      <c r="EG709" s="983"/>
      <c r="EH709" s="983"/>
      <c r="EI709" s="983"/>
      <c r="EJ709" s="983"/>
      <c r="EK709" s="983"/>
      <c r="EL709" s="983"/>
      <c r="EM709" s="983"/>
      <c r="EN709" s="983"/>
      <c r="EO709" s="983"/>
      <c r="EP709" s="983"/>
      <c r="EQ709" s="983"/>
      <c r="ER709" s="983"/>
      <c r="ES709" s="983"/>
    </row>
    <row r="710" spans="1:149" s="1040" customFormat="1" ht="15" customHeight="1">
      <c r="A710" s="1006"/>
      <c r="B710" s="1007"/>
      <c r="C710" s="1042"/>
      <c r="D710" s="1009"/>
      <c r="E710" s="1009"/>
      <c r="F710" s="930"/>
      <c r="G710" s="814"/>
      <c r="H710" s="1043"/>
      <c r="I710" s="1039"/>
      <c r="J710" s="1039"/>
      <c r="K710" s="1039"/>
      <c r="L710" s="1039"/>
      <c r="M710" s="1039"/>
      <c r="N710" s="1039"/>
      <c r="O710" s="1039"/>
      <c r="P710" s="1039"/>
      <c r="Q710" s="1039"/>
      <c r="R710" s="1039"/>
      <c r="S710" s="1039"/>
      <c r="T710" s="1039"/>
      <c r="U710" s="1039"/>
      <c r="V710" s="1039"/>
      <c r="W710" s="1039"/>
      <c r="X710" s="1039"/>
      <c r="Y710" s="1039"/>
      <c r="Z710" s="1039"/>
      <c r="AA710" s="1039"/>
      <c r="AB710" s="1039"/>
      <c r="AC710" s="1039"/>
      <c r="AD710" s="1039"/>
      <c r="AE710" s="1039"/>
      <c r="AF710" s="1039"/>
      <c r="AG710" s="1039"/>
      <c r="AH710" s="1039"/>
      <c r="AI710" s="1039"/>
      <c r="AJ710" s="1039"/>
      <c r="AK710" s="1039"/>
      <c r="AL710" s="1039"/>
      <c r="AM710" s="1039"/>
      <c r="AN710" s="1039"/>
      <c r="AO710" s="1039"/>
      <c r="AP710" s="1039"/>
      <c r="AQ710" s="1039"/>
      <c r="AR710" s="1039"/>
      <c r="AS710" s="1039"/>
      <c r="AT710" s="1039"/>
      <c r="AU710" s="1039"/>
      <c r="AV710" s="1039"/>
      <c r="AW710" s="1039"/>
      <c r="AX710" s="1039"/>
      <c r="AY710" s="1039"/>
      <c r="AZ710" s="1039"/>
      <c r="BA710" s="1039"/>
      <c r="BB710" s="1039"/>
      <c r="BC710" s="1039"/>
      <c r="BD710" s="1039"/>
      <c r="BE710" s="1039"/>
      <c r="BF710" s="1039"/>
      <c r="BG710" s="1039"/>
      <c r="BH710" s="1039"/>
      <c r="BI710" s="1039"/>
      <c r="BJ710" s="1039"/>
      <c r="BK710" s="1039"/>
      <c r="BL710" s="1039"/>
      <c r="BM710" s="1039"/>
      <c r="BN710" s="1039"/>
      <c r="BO710" s="1039"/>
      <c r="BP710" s="1039"/>
      <c r="BQ710" s="1039"/>
      <c r="BR710" s="1039"/>
      <c r="BS710" s="1039"/>
      <c r="BT710" s="1039"/>
      <c r="BU710" s="1039"/>
      <c r="BV710" s="1039"/>
      <c r="BW710" s="1039"/>
      <c r="BX710" s="1039"/>
      <c r="BY710" s="1039"/>
      <c r="BZ710" s="1039"/>
      <c r="CA710" s="1039"/>
      <c r="CB710" s="1039"/>
      <c r="CC710" s="1039"/>
      <c r="CD710" s="1039"/>
      <c r="CE710" s="1039"/>
      <c r="CF710" s="1039"/>
      <c r="CG710" s="1039"/>
      <c r="CH710" s="1039"/>
      <c r="CI710" s="1039"/>
      <c r="CJ710" s="1039"/>
      <c r="CK710" s="1039"/>
      <c r="CL710" s="1039"/>
      <c r="CM710" s="1039"/>
      <c r="CN710" s="1039"/>
      <c r="CO710" s="1039"/>
      <c r="CP710" s="1039"/>
      <c r="CQ710" s="1039"/>
      <c r="CR710" s="1039"/>
      <c r="CS710" s="1039"/>
      <c r="CT710" s="1039"/>
      <c r="CU710" s="1039"/>
      <c r="CV710" s="1039"/>
      <c r="CW710" s="1039"/>
      <c r="CX710" s="1039"/>
      <c r="CY710" s="1039"/>
      <c r="CZ710" s="1039"/>
      <c r="DA710" s="1039"/>
      <c r="DB710" s="1039"/>
      <c r="DC710" s="1039"/>
      <c r="DD710" s="1039"/>
      <c r="DE710" s="1039"/>
      <c r="DF710" s="1039"/>
      <c r="DG710" s="1039"/>
      <c r="DH710" s="1039"/>
      <c r="DI710" s="1039"/>
      <c r="DJ710" s="1039"/>
      <c r="DK710" s="1039"/>
      <c r="DL710" s="1039"/>
      <c r="DM710" s="1039"/>
      <c r="DN710" s="1039"/>
      <c r="DO710" s="1039"/>
      <c r="DP710" s="1039"/>
      <c r="DQ710" s="1039"/>
      <c r="DR710" s="1039"/>
      <c r="DS710" s="1039"/>
      <c r="DT710" s="1039"/>
      <c r="DU710" s="1039"/>
      <c r="DV710" s="1039"/>
      <c r="DW710" s="1039"/>
      <c r="DX710" s="1039"/>
      <c r="DY710" s="1039"/>
      <c r="DZ710" s="1039"/>
      <c r="EA710" s="1039"/>
      <c r="EB710" s="1039"/>
      <c r="EC710" s="1039"/>
      <c r="ED710" s="1039"/>
      <c r="EE710" s="1039"/>
      <c r="EF710" s="1039"/>
      <c r="EG710" s="1039"/>
      <c r="EH710" s="1039"/>
      <c r="EI710" s="1039"/>
      <c r="EJ710" s="1039"/>
      <c r="EK710" s="1039"/>
      <c r="EL710" s="1039"/>
      <c r="EM710" s="1039"/>
      <c r="EN710" s="1039"/>
      <c r="EO710" s="1039"/>
      <c r="EP710" s="1039"/>
      <c r="EQ710" s="1039"/>
      <c r="ER710" s="1039"/>
      <c r="ES710" s="1039"/>
    </row>
    <row r="711" spans="1:149" s="1040" customFormat="1" ht="32.5" customHeight="1">
      <c r="A711" s="806" t="s">
        <v>1787</v>
      </c>
      <c r="B711" s="840"/>
      <c r="C711" s="886" t="s">
        <v>1788</v>
      </c>
      <c r="D711" s="847"/>
      <c r="E711" s="848"/>
      <c r="F711" s="849"/>
      <c r="G711" s="814"/>
      <c r="H711" s="1043"/>
      <c r="I711" s="1039"/>
      <c r="J711" s="1039"/>
      <c r="K711" s="1039"/>
      <c r="L711" s="1039"/>
      <c r="M711" s="1039"/>
      <c r="N711" s="1039"/>
      <c r="O711" s="1039"/>
      <c r="P711" s="983"/>
      <c r="Q711" s="983"/>
      <c r="R711" s="983"/>
      <c r="S711" s="983"/>
      <c r="T711" s="983"/>
      <c r="U711" s="983"/>
      <c r="V711" s="983"/>
      <c r="W711" s="983"/>
      <c r="X711" s="983"/>
      <c r="Y711" s="983"/>
      <c r="Z711" s="983"/>
      <c r="AA711" s="983"/>
      <c r="AB711" s="983"/>
      <c r="AC711" s="983"/>
      <c r="AD711" s="983"/>
      <c r="AE711" s="983"/>
      <c r="AF711" s="983"/>
      <c r="AG711" s="983"/>
      <c r="AH711" s="983"/>
      <c r="AI711" s="983"/>
      <c r="AJ711" s="983"/>
      <c r="AK711" s="983"/>
      <c r="AL711" s="983"/>
      <c r="AM711" s="983"/>
      <c r="AN711" s="983"/>
      <c r="AO711" s="983"/>
      <c r="AP711" s="983"/>
      <c r="AQ711" s="983"/>
      <c r="AR711" s="983"/>
      <c r="AS711" s="983"/>
      <c r="AT711" s="983"/>
      <c r="AU711" s="983"/>
      <c r="AV711" s="983"/>
      <c r="AW711" s="983"/>
      <c r="AX711" s="983"/>
      <c r="AY711" s="983"/>
      <c r="AZ711" s="983"/>
      <c r="BA711" s="983"/>
      <c r="BB711" s="983"/>
      <c r="BC711" s="983"/>
      <c r="BD711" s="983"/>
      <c r="BE711" s="983"/>
      <c r="BF711" s="983"/>
      <c r="BG711" s="983"/>
      <c r="BH711" s="983"/>
      <c r="BI711" s="983"/>
      <c r="BJ711" s="983"/>
      <c r="BK711" s="983"/>
      <c r="BL711" s="983"/>
      <c r="BM711" s="983"/>
      <c r="BN711" s="983"/>
      <c r="BO711" s="983"/>
      <c r="BP711" s="983"/>
      <c r="BQ711" s="983"/>
      <c r="BR711" s="983"/>
      <c r="BS711" s="983"/>
      <c r="BT711" s="983"/>
      <c r="BU711" s="983"/>
      <c r="BV711" s="983"/>
      <c r="BW711" s="983"/>
      <c r="BX711" s="983"/>
      <c r="BY711" s="983"/>
      <c r="BZ711" s="983"/>
      <c r="CA711" s="983"/>
      <c r="CB711" s="983"/>
      <c r="CC711" s="983"/>
      <c r="CD711" s="983"/>
      <c r="CE711" s="983"/>
      <c r="CF711" s="983"/>
      <c r="CG711" s="983"/>
      <c r="CH711" s="983"/>
      <c r="CI711" s="983"/>
      <c r="CJ711" s="983"/>
      <c r="CK711" s="983"/>
      <c r="CL711" s="983"/>
      <c r="CM711" s="983"/>
      <c r="CN711" s="983"/>
      <c r="CO711" s="983"/>
      <c r="CP711" s="983"/>
      <c r="CQ711" s="983"/>
      <c r="CR711" s="983"/>
      <c r="CS711" s="983"/>
      <c r="CT711" s="983"/>
      <c r="CU711" s="983"/>
      <c r="CV711" s="983"/>
      <c r="CW711" s="983"/>
      <c r="CX711" s="983"/>
      <c r="CY711" s="983"/>
      <c r="CZ711" s="983"/>
      <c r="DA711" s="983"/>
      <c r="DB711" s="983"/>
      <c r="DC711" s="983"/>
      <c r="DD711" s="983"/>
      <c r="DE711" s="983"/>
      <c r="DF711" s="983"/>
      <c r="DG711" s="983"/>
      <c r="DH711" s="983"/>
      <c r="DI711" s="983"/>
      <c r="DJ711" s="983"/>
      <c r="DK711" s="983"/>
      <c r="DL711" s="983"/>
      <c r="DM711" s="983"/>
      <c r="DN711" s="983"/>
      <c r="DO711" s="983"/>
      <c r="DP711" s="983"/>
      <c r="DQ711" s="983"/>
      <c r="DR711" s="983"/>
      <c r="DS711" s="983"/>
      <c r="DT711" s="983"/>
      <c r="DU711" s="983"/>
      <c r="DV711" s="983"/>
      <c r="DW711" s="983"/>
      <c r="DX711" s="983"/>
      <c r="DY711" s="983"/>
      <c r="DZ711" s="983"/>
      <c r="EA711" s="983"/>
      <c r="EB711" s="983"/>
      <c r="EC711" s="983"/>
      <c r="ED711" s="983"/>
      <c r="EE711" s="983"/>
      <c r="EF711" s="983"/>
      <c r="EG711" s="983"/>
      <c r="EH711" s="983"/>
      <c r="EI711" s="983"/>
      <c r="EJ711" s="983"/>
      <c r="EK711" s="983"/>
      <c r="EL711" s="983"/>
      <c r="EM711" s="983"/>
      <c r="EN711" s="983"/>
      <c r="EO711" s="983"/>
      <c r="EP711" s="983"/>
      <c r="EQ711" s="983"/>
      <c r="ER711" s="983"/>
      <c r="ES711" s="983"/>
    </row>
    <row r="712" spans="1:149" s="1040" customFormat="1" ht="15" customHeight="1">
      <c r="A712" s="806"/>
      <c r="B712" s="840"/>
      <c r="C712" s="886" t="s">
        <v>1474</v>
      </c>
      <c r="D712" s="847" t="s">
        <v>281</v>
      </c>
      <c r="E712" s="847">
        <v>10</v>
      </c>
      <c r="F712" s="849"/>
      <c r="G712" s="814">
        <f>F712*E712</f>
        <v>0</v>
      </c>
      <c r="H712" s="1043"/>
      <c r="I712" s="1039"/>
      <c r="J712" s="1039"/>
      <c r="K712" s="1039"/>
      <c r="L712" s="1039"/>
      <c r="M712" s="1039"/>
      <c r="N712" s="1039"/>
      <c r="O712" s="1039"/>
      <c r="P712" s="983"/>
      <c r="Q712" s="983"/>
      <c r="R712" s="983"/>
      <c r="S712" s="983"/>
      <c r="T712" s="983"/>
      <c r="U712" s="983"/>
      <c r="V712" s="983"/>
      <c r="W712" s="983"/>
      <c r="X712" s="983"/>
      <c r="Y712" s="983"/>
      <c r="Z712" s="983"/>
      <c r="AA712" s="983"/>
      <c r="AB712" s="983"/>
      <c r="AC712" s="983"/>
      <c r="AD712" s="983"/>
      <c r="AE712" s="983"/>
      <c r="AF712" s="983"/>
      <c r="AG712" s="983"/>
      <c r="AH712" s="983"/>
      <c r="AI712" s="983"/>
      <c r="AJ712" s="983"/>
      <c r="AK712" s="983"/>
      <c r="AL712" s="983"/>
      <c r="AM712" s="983"/>
      <c r="AN712" s="983"/>
      <c r="AO712" s="983"/>
      <c r="AP712" s="983"/>
      <c r="AQ712" s="983"/>
      <c r="AR712" s="983"/>
      <c r="AS712" s="983"/>
      <c r="AT712" s="983"/>
      <c r="AU712" s="983"/>
      <c r="AV712" s="983"/>
      <c r="AW712" s="983"/>
      <c r="AX712" s="983"/>
      <c r="AY712" s="983"/>
      <c r="AZ712" s="983"/>
      <c r="BA712" s="983"/>
      <c r="BB712" s="983"/>
      <c r="BC712" s="983"/>
      <c r="BD712" s="983"/>
      <c r="BE712" s="983"/>
      <c r="BF712" s="983"/>
      <c r="BG712" s="983"/>
      <c r="BH712" s="983"/>
      <c r="BI712" s="983"/>
      <c r="BJ712" s="983"/>
      <c r="BK712" s="983"/>
      <c r="BL712" s="983"/>
      <c r="BM712" s="983"/>
      <c r="BN712" s="983"/>
      <c r="BO712" s="983"/>
      <c r="BP712" s="983"/>
      <c r="BQ712" s="983"/>
      <c r="BR712" s="983"/>
      <c r="BS712" s="983"/>
      <c r="BT712" s="983"/>
      <c r="BU712" s="983"/>
      <c r="BV712" s="983"/>
      <c r="BW712" s="983"/>
      <c r="BX712" s="983"/>
      <c r="BY712" s="983"/>
      <c r="BZ712" s="983"/>
      <c r="CA712" s="983"/>
      <c r="CB712" s="983"/>
      <c r="CC712" s="983"/>
      <c r="CD712" s="983"/>
      <c r="CE712" s="983"/>
      <c r="CF712" s="983"/>
      <c r="CG712" s="983"/>
      <c r="CH712" s="983"/>
      <c r="CI712" s="983"/>
      <c r="CJ712" s="983"/>
      <c r="CK712" s="983"/>
      <c r="CL712" s="983"/>
      <c r="CM712" s="983"/>
      <c r="CN712" s="983"/>
      <c r="CO712" s="983"/>
      <c r="CP712" s="983"/>
      <c r="CQ712" s="983"/>
      <c r="CR712" s="983"/>
      <c r="CS712" s="983"/>
      <c r="CT712" s="983"/>
      <c r="CU712" s="983"/>
      <c r="CV712" s="983"/>
      <c r="CW712" s="983"/>
      <c r="CX712" s="983"/>
      <c r="CY712" s="983"/>
      <c r="CZ712" s="983"/>
      <c r="DA712" s="983"/>
      <c r="DB712" s="983"/>
      <c r="DC712" s="983"/>
      <c r="DD712" s="983"/>
      <c r="DE712" s="983"/>
      <c r="DF712" s="983"/>
      <c r="DG712" s="983"/>
      <c r="DH712" s="983"/>
      <c r="DI712" s="983"/>
      <c r="DJ712" s="983"/>
      <c r="DK712" s="983"/>
      <c r="DL712" s="983"/>
      <c r="DM712" s="983"/>
      <c r="DN712" s="983"/>
      <c r="DO712" s="983"/>
      <c r="DP712" s="983"/>
      <c r="DQ712" s="983"/>
      <c r="DR712" s="983"/>
      <c r="DS712" s="983"/>
      <c r="DT712" s="983"/>
      <c r="DU712" s="983"/>
      <c r="DV712" s="983"/>
      <c r="DW712" s="983"/>
      <c r="DX712" s="983"/>
      <c r="DY712" s="983"/>
      <c r="DZ712" s="983"/>
      <c r="EA712" s="983"/>
      <c r="EB712" s="983"/>
      <c r="EC712" s="983"/>
      <c r="ED712" s="983"/>
      <c r="EE712" s="983"/>
      <c r="EF712" s="983"/>
      <c r="EG712" s="983"/>
      <c r="EH712" s="983"/>
      <c r="EI712" s="983"/>
      <c r="EJ712" s="983"/>
      <c r="EK712" s="983"/>
      <c r="EL712" s="983"/>
      <c r="EM712" s="983"/>
      <c r="EN712" s="983"/>
      <c r="EO712" s="983"/>
      <c r="EP712" s="983"/>
      <c r="EQ712" s="983"/>
      <c r="ER712" s="983"/>
      <c r="ES712" s="983"/>
    </row>
    <row r="713" spans="1:149" s="1040" customFormat="1" ht="15" customHeight="1">
      <c r="A713" s="1006"/>
      <c r="B713" s="1007"/>
      <c r="C713" s="1042"/>
      <c r="D713" s="1009"/>
      <c r="E713" s="1009"/>
      <c r="F713" s="930"/>
      <c r="G713" s="814"/>
      <c r="H713" s="1043"/>
      <c r="I713" s="1039"/>
      <c r="J713" s="1039"/>
      <c r="K713" s="1039"/>
      <c r="L713" s="1039"/>
      <c r="M713" s="1039"/>
      <c r="N713" s="1039"/>
      <c r="O713" s="1039"/>
      <c r="P713" s="1039"/>
      <c r="Q713" s="1039"/>
      <c r="R713" s="1039"/>
      <c r="S713" s="1039"/>
      <c r="T713" s="1039"/>
      <c r="U713" s="1039"/>
      <c r="V713" s="1039"/>
      <c r="W713" s="1039"/>
      <c r="X713" s="1039"/>
      <c r="Y713" s="1039"/>
      <c r="Z713" s="1039"/>
      <c r="AA713" s="1039"/>
      <c r="AB713" s="1039"/>
      <c r="AC713" s="1039"/>
      <c r="AD713" s="1039"/>
      <c r="AE713" s="1039"/>
      <c r="AF713" s="1039"/>
      <c r="AG713" s="1039"/>
      <c r="AH713" s="1039"/>
      <c r="AI713" s="1039"/>
      <c r="AJ713" s="1039"/>
      <c r="AK713" s="1039"/>
      <c r="AL713" s="1039"/>
      <c r="AM713" s="1039"/>
      <c r="AN713" s="1039"/>
      <c r="AO713" s="1039"/>
      <c r="AP713" s="1039"/>
      <c r="AQ713" s="1039"/>
      <c r="AR713" s="1039"/>
      <c r="AS713" s="1039"/>
      <c r="AT713" s="1039"/>
      <c r="AU713" s="1039"/>
      <c r="AV713" s="1039"/>
      <c r="AW713" s="1039"/>
      <c r="AX713" s="1039"/>
      <c r="AY713" s="1039"/>
      <c r="AZ713" s="1039"/>
      <c r="BA713" s="1039"/>
      <c r="BB713" s="1039"/>
      <c r="BC713" s="1039"/>
      <c r="BD713" s="1039"/>
      <c r="BE713" s="1039"/>
      <c r="BF713" s="1039"/>
      <c r="BG713" s="1039"/>
      <c r="BH713" s="1039"/>
      <c r="BI713" s="1039"/>
      <c r="BJ713" s="1039"/>
      <c r="BK713" s="1039"/>
      <c r="BL713" s="1039"/>
      <c r="BM713" s="1039"/>
      <c r="BN713" s="1039"/>
      <c r="BO713" s="1039"/>
      <c r="BP713" s="1039"/>
      <c r="BQ713" s="1039"/>
      <c r="BR713" s="1039"/>
      <c r="BS713" s="1039"/>
      <c r="BT713" s="1039"/>
      <c r="BU713" s="1039"/>
      <c r="BV713" s="1039"/>
      <c r="BW713" s="1039"/>
      <c r="BX713" s="1039"/>
      <c r="BY713" s="1039"/>
      <c r="BZ713" s="1039"/>
      <c r="CA713" s="1039"/>
      <c r="CB713" s="1039"/>
      <c r="CC713" s="1039"/>
      <c r="CD713" s="1039"/>
      <c r="CE713" s="1039"/>
      <c r="CF713" s="1039"/>
      <c r="CG713" s="1039"/>
      <c r="CH713" s="1039"/>
      <c r="CI713" s="1039"/>
      <c r="CJ713" s="1039"/>
      <c r="CK713" s="1039"/>
      <c r="CL713" s="1039"/>
      <c r="CM713" s="1039"/>
      <c r="CN713" s="1039"/>
      <c r="CO713" s="1039"/>
      <c r="CP713" s="1039"/>
      <c r="CQ713" s="1039"/>
      <c r="CR713" s="1039"/>
      <c r="CS713" s="1039"/>
      <c r="CT713" s="1039"/>
      <c r="CU713" s="1039"/>
      <c r="CV713" s="1039"/>
      <c r="CW713" s="1039"/>
      <c r="CX713" s="1039"/>
      <c r="CY713" s="1039"/>
      <c r="CZ713" s="1039"/>
      <c r="DA713" s="1039"/>
      <c r="DB713" s="1039"/>
      <c r="DC713" s="1039"/>
      <c r="DD713" s="1039"/>
      <c r="DE713" s="1039"/>
      <c r="DF713" s="1039"/>
      <c r="DG713" s="1039"/>
      <c r="DH713" s="1039"/>
      <c r="DI713" s="1039"/>
      <c r="DJ713" s="1039"/>
      <c r="DK713" s="1039"/>
      <c r="DL713" s="1039"/>
      <c r="DM713" s="1039"/>
      <c r="DN713" s="1039"/>
      <c r="DO713" s="1039"/>
      <c r="DP713" s="1039"/>
      <c r="DQ713" s="1039"/>
      <c r="DR713" s="1039"/>
      <c r="DS713" s="1039"/>
      <c r="DT713" s="1039"/>
      <c r="DU713" s="1039"/>
      <c r="DV713" s="1039"/>
      <c r="DW713" s="1039"/>
      <c r="DX713" s="1039"/>
      <c r="DY713" s="1039"/>
      <c r="DZ713" s="1039"/>
      <c r="EA713" s="1039"/>
      <c r="EB713" s="1039"/>
      <c r="EC713" s="1039"/>
      <c r="ED713" s="1039"/>
      <c r="EE713" s="1039"/>
      <c r="EF713" s="1039"/>
      <c r="EG713" s="1039"/>
      <c r="EH713" s="1039"/>
      <c r="EI713" s="1039"/>
      <c r="EJ713" s="1039"/>
      <c r="EK713" s="1039"/>
      <c r="EL713" s="1039"/>
      <c r="EM713" s="1039"/>
      <c r="EN713" s="1039"/>
      <c r="EO713" s="1039"/>
      <c r="EP713" s="1039"/>
      <c r="EQ713" s="1039"/>
      <c r="ER713" s="1039"/>
      <c r="ES713" s="1039"/>
    </row>
    <row r="714" spans="1:149" s="1040" customFormat="1" ht="16.5" customHeight="1">
      <c r="A714" s="806" t="s">
        <v>1789</v>
      </c>
      <c r="B714" s="840"/>
      <c r="C714" s="886" t="s">
        <v>1790</v>
      </c>
      <c r="D714" s="847"/>
      <c r="E714" s="848"/>
      <c r="F714" s="849"/>
      <c r="G714" s="814"/>
      <c r="H714" s="1043"/>
      <c r="I714" s="1039"/>
      <c r="J714" s="1039"/>
      <c r="K714" s="1039"/>
      <c r="L714" s="1039"/>
      <c r="M714" s="1039"/>
      <c r="N714" s="1039"/>
      <c r="O714" s="1039"/>
      <c r="P714" s="983"/>
      <c r="Q714" s="983"/>
      <c r="R714" s="983"/>
      <c r="S714" s="983"/>
      <c r="T714" s="983"/>
      <c r="U714" s="983"/>
      <c r="V714" s="983"/>
      <c r="W714" s="983"/>
      <c r="X714" s="983"/>
      <c r="Y714" s="983"/>
      <c r="Z714" s="983"/>
      <c r="AA714" s="983"/>
      <c r="AB714" s="983"/>
      <c r="AC714" s="983"/>
      <c r="AD714" s="983"/>
      <c r="AE714" s="983"/>
      <c r="AF714" s="983"/>
      <c r="AG714" s="983"/>
      <c r="AH714" s="983"/>
      <c r="AI714" s="983"/>
      <c r="AJ714" s="983"/>
      <c r="AK714" s="983"/>
      <c r="AL714" s="983"/>
      <c r="AM714" s="983"/>
      <c r="AN714" s="983"/>
      <c r="AO714" s="983"/>
      <c r="AP714" s="983"/>
      <c r="AQ714" s="983"/>
      <c r="AR714" s="983"/>
      <c r="AS714" s="983"/>
      <c r="AT714" s="983"/>
      <c r="AU714" s="983"/>
      <c r="AV714" s="983"/>
      <c r="AW714" s="983"/>
      <c r="AX714" s="983"/>
      <c r="AY714" s="983"/>
      <c r="AZ714" s="983"/>
      <c r="BA714" s="983"/>
      <c r="BB714" s="983"/>
      <c r="BC714" s="983"/>
      <c r="BD714" s="983"/>
      <c r="BE714" s="983"/>
      <c r="BF714" s="983"/>
      <c r="BG714" s="983"/>
      <c r="BH714" s="983"/>
      <c r="BI714" s="983"/>
      <c r="BJ714" s="983"/>
      <c r="BK714" s="983"/>
      <c r="BL714" s="983"/>
      <c r="BM714" s="983"/>
      <c r="BN714" s="983"/>
      <c r="BO714" s="983"/>
      <c r="BP714" s="983"/>
      <c r="BQ714" s="983"/>
      <c r="BR714" s="983"/>
      <c r="BS714" s="983"/>
      <c r="BT714" s="983"/>
      <c r="BU714" s="983"/>
      <c r="BV714" s="983"/>
      <c r="BW714" s="983"/>
      <c r="BX714" s="983"/>
      <c r="BY714" s="983"/>
      <c r="BZ714" s="983"/>
      <c r="CA714" s="983"/>
      <c r="CB714" s="983"/>
      <c r="CC714" s="983"/>
      <c r="CD714" s="983"/>
      <c r="CE714" s="983"/>
      <c r="CF714" s="983"/>
      <c r="CG714" s="983"/>
      <c r="CH714" s="983"/>
      <c r="CI714" s="983"/>
      <c r="CJ714" s="983"/>
      <c r="CK714" s="983"/>
      <c r="CL714" s="983"/>
      <c r="CM714" s="983"/>
      <c r="CN714" s="983"/>
      <c r="CO714" s="983"/>
      <c r="CP714" s="983"/>
      <c r="CQ714" s="983"/>
      <c r="CR714" s="983"/>
      <c r="CS714" s="983"/>
      <c r="CT714" s="983"/>
      <c r="CU714" s="983"/>
      <c r="CV714" s="983"/>
      <c r="CW714" s="983"/>
      <c r="CX714" s="983"/>
      <c r="CY714" s="983"/>
      <c r="CZ714" s="983"/>
      <c r="DA714" s="983"/>
      <c r="DB714" s="983"/>
      <c r="DC714" s="983"/>
      <c r="DD714" s="983"/>
      <c r="DE714" s="983"/>
      <c r="DF714" s="983"/>
      <c r="DG714" s="983"/>
      <c r="DH714" s="983"/>
      <c r="DI714" s="983"/>
      <c r="DJ714" s="983"/>
      <c r="DK714" s="983"/>
      <c r="DL714" s="983"/>
      <c r="DM714" s="983"/>
      <c r="DN714" s="983"/>
      <c r="DO714" s="983"/>
      <c r="DP714" s="983"/>
      <c r="DQ714" s="983"/>
      <c r="DR714" s="983"/>
      <c r="DS714" s="983"/>
      <c r="DT714" s="983"/>
      <c r="DU714" s="983"/>
      <c r="DV714" s="983"/>
      <c r="DW714" s="983"/>
      <c r="DX714" s="983"/>
      <c r="DY714" s="983"/>
      <c r="DZ714" s="983"/>
      <c r="EA714" s="983"/>
      <c r="EB714" s="983"/>
      <c r="EC714" s="983"/>
      <c r="ED714" s="983"/>
      <c r="EE714" s="983"/>
      <c r="EF714" s="983"/>
      <c r="EG714" s="983"/>
      <c r="EH714" s="983"/>
      <c r="EI714" s="983"/>
      <c r="EJ714" s="983"/>
      <c r="EK714" s="983"/>
      <c r="EL714" s="983"/>
      <c r="EM714" s="983"/>
      <c r="EN714" s="983"/>
      <c r="EO714" s="983"/>
      <c r="EP714" s="983"/>
      <c r="EQ714" s="983"/>
      <c r="ER714" s="983"/>
      <c r="ES714" s="983"/>
    </row>
    <row r="715" spans="1:149" s="1040" customFormat="1" ht="15" customHeight="1">
      <c r="A715" s="806"/>
      <c r="B715" s="840"/>
      <c r="C715" s="886" t="s">
        <v>1474</v>
      </c>
      <c r="D715" s="847" t="s">
        <v>281</v>
      </c>
      <c r="E715" s="847">
        <v>84</v>
      </c>
      <c r="F715" s="849"/>
      <c r="G715" s="814">
        <f>F715*E715</f>
        <v>0</v>
      </c>
      <c r="H715" s="1043"/>
      <c r="I715" s="1039"/>
      <c r="J715" s="1039"/>
      <c r="K715" s="1039"/>
      <c r="L715" s="1039"/>
      <c r="M715" s="1039"/>
      <c r="N715" s="1039"/>
      <c r="O715" s="1039"/>
      <c r="P715" s="983"/>
      <c r="Q715" s="983"/>
      <c r="R715" s="983"/>
      <c r="S715" s="983"/>
      <c r="T715" s="983"/>
      <c r="U715" s="983"/>
      <c r="V715" s="983"/>
      <c r="W715" s="983"/>
      <c r="X715" s="983"/>
      <c r="Y715" s="983"/>
      <c r="Z715" s="983"/>
      <c r="AA715" s="983"/>
      <c r="AB715" s="983"/>
      <c r="AC715" s="983"/>
      <c r="AD715" s="983"/>
      <c r="AE715" s="983"/>
      <c r="AF715" s="983"/>
      <c r="AG715" s="983"/>
      <c r="AH715" s="983"/>
      <c r="AI715" s="983"/>
      <c r="AJ715" s="983"/>
      <c r="AK715" s="983"/>
      <c r="AL715" s="983"/>
      <c r="AM715" s="983"/>
      <c r="AN715" s="983"/>
      <c r="AO715" s="983"/>
      <c r="AP715" s="983"/>
      <c r="AQ715" s="983"/>
      <c r="AR715" s="983"/>
      <c r="AS715" s="983"/>
      <c r="AT715" s="983"/>
      <c r="AU715" s="983"/>
      <c r="AV715" s="983"/>
      <c r="AW715" s="983"/>
      <c r="AX715" s="983"/>
      <c r="AY715" s="983"/>
      <c r="AZ715" s="983"/>
      <c r="BA715" s="983"/>
      <c r="BB715" s="983"/>
      <c r="BC715" s="983"/>
      <c r="BD715" s="983"/>
      <c r="BE715" s="983"/>
      <c r="BF715" s="983"/>
      <c r="BG715" s="983"/>
      <c r="BH715" s="983"/>
      <c r="BI715" s="983"/>
      <c r="BJ715" s="983"/>
      <c r="BK715" s="983"/>
      <c r="BL715" s="983"/>
      <c r="BM715" s="983"/>
      <c r="BN715" s="983"/>
      <c r="BO715" s="983"/>
      <c r="BP715" s="983"/>
      <c r="BQ715" s="983"/>
      <c r="BR715" s="983"/>
      <c r="BS715" s="983"/>
      <c r="BT715" s="983"/>
      <c r="BU715" s="983"/>
      <c r="BV715" s="983"/>
      <c r="BW715" s="983"/>
      <c r="BX715" s="983"/>
      <c r="BY715" s="983"/>
      <c r="BZ715" s="983"/>
      <c r="CA715" s="983"/>
      <c r="CB715" s="983"/>
      <c r="CC715" s="983"/>
      <c r="CD715" s="983"/>
      <c r="CE715" s="983"/>
      <c r="CF715" s="983"/>
      <c r="CG715" s="983"/>
      <c r="CH715" s="983"/>
      <c r="CI715" s="983"/>
      <c r="CJ715" s="983"/>
      <c r="CK715" s="983"/>
      <c r="CL715" s="983"/>
      <c r="CM715" s="983"/>
      <c r="CN715" s="983"/>
      <c r="CO715" s="983"/>
      <c r="CP715" s="983"/>
      <c r="CQ715" s="983"/>
      <c r="CR715" s="983"/>
      <c r="CS715" s="983"/>
      <c r="CT715" s="983"/>
      <c r="CU715" s="983"/>
      <c r="CV715" s="983"/>
      <c r="CW715" s="983"/>
      <c r="CX715" s="983"/>
      <c r="CY715" s="983"/>
      <c r="CZ715" s="983"/>
      <c r="DA715" s="983"/>
      <c r="DB715" s="983"/>
      <c r="DC715" s="983"/>
      <c r="DD715" s="983"/>
      <c r="DE715" s="983"/>
      <c r="DF715" s="983"/>
      <c r="DG715" s="983"/>
      <c r="DH715" s="983"/>
      <c r="DI715" s="983"/>
      <c r="DJ715" s="983"/>
      <c r="DK715" s="983"/>
      <c r="DL715" s="983"/>
      <c r="DM715" s="983"/>
      <c r="DN715" s="983"/>
      <c r="DO715" s="983"/>
      <c r="DP715" s="983"/>
      <c r="DQ715" s="983"/>
      <c r="DR715" s="983"/>
      <c r="DS715" s="983"/>
      <c r="DT715" s="983"/>
      <c r="DU715" s="983"/>
      <c r="DV715" s="983"/>
      <c r="DW715" s="983"/>
      <c r="DX715" s="983"/>
      <c r="DY715" s="983"/>
      <c r="DZ715" s="983"/>
      <c r="EA715" s="983"/>
      <c r="EB715" s="983"/>
      <c r="EC715" s="983"/>
      <c r="ED715" s="983"/>
      <c r="EE715" s="983"/>
      <c r="EF715" s="983"/>
      <c r="EG715" s="983"/>
      <c r="EH715" s="983"/>
      <c r="EI715" s="983"/>
      <c r="EJ715" s="983"/>
      <c r="EK715" s="983"/>
      <c r="EL715" s="983"/>
      <c r="EM715" s="983"/>
      <c r="EN715" s="983"/>
      <c r="EO715" s="983"/>
      <c r="EP715" s="983"/>
      <c r="EQ715" s="983"/>
      <c r="ER715" s="983"/>
      <c r="ES715" s="983"/>
    </row>
    <row r="716" spans="1:149" s="1040" customFormat="1" ht="15" customHeight="1">
      <c r="A716" s="1006"/>
      <c r="B716" s="1007"/>
      <c r="C716" s="1042"/>
      <c r="D716" s="1009"/>
      <c r="E716" s="1009"/>
      <c r="F716" s="930"/>
      <c r="G716" s="814"/>
      <c r="H716" s="1043"/>
      <c r="I716" s="1039"/>
      <c r="J716" s="1039"/>
      <c r="K716" s="1039"/>
      <c r="L716" s="1039"/>
      <c r="M716" s="1039"/>
      <c r="N716" s="1039"/>
      <c r="O716" s="1039"/>
      <c r="P716" s="1039"/>
      <c r="Q716" s="1039"/>
      <c r="R716" s="1039"/>
      <c r="S716" s="1039"/>
      <c r="T716" s="1039"/>
      <c r="U716" s="1039"/>
      <c r="V716" s="1039"/>
      <c r="W716" s="1039"/>
      <c r="X716" s="1039"/>
      <c r="Y716" s="1039"/>
      <c r="Z716" s="1039"/>
      <c r="AA716" s="1039"/>
      <c r="AB716" s="1039"/>
      <c r="AC716" s="1039"/>
      <c r="AD716" s="1039"/>
      <c r="AE716" s="1039"/>
      <c r="AF716" s="1039"/>
      <c r="AG716" s="1039"/>
      <c r="AH716" s="1039"/>
      <c r="AI716" s="1039"/>
      <c r="AJ716" s="1039"/>
      <c r="AK716" s="1039"/>
      <c r="AL716" s="1039"/>
      <c r="AM716" s="1039"/>
      <c r="AN716" s="1039"/>
      <c r="AO716" s="1039"/>
      <c r="AP716" s="1039"/>
      <c r="AQ716" s="1039"/>
      <c r="AR716" s="1039"/>
      <c r="AS716" s="1039"/>
      <c r="AT716" s="1039"/>
      <c r="AU716" s="1039"/>
      <c r="AV716" s="1039"/>
      <c r="AW716" s="1039"/>
      <c r="AX716" s="1039"/>
      <c r="AY716" s="1039"/>
      <c r="AZ716" s="1039"/>
      <c r="BA716" s="1039"/>
      <c r="BB716" s="1039"/>
      <c r="BC716" s="1039"/>
      <c r="BD716" s="1039"/>
      <c r="BE716" s="1039"/>
      <c r="BF716" s="1039"/>
      <c r="BG716" s="1039"/>
      <c r="BH716" s="1039"/>
      <c r="BI716" s="1039"/>
      <c r="BJ716" s="1039"/>
      <c r="BK716" s="1039"/>
      <c r="BL716" s="1039"/>
      <c r="BM716" s="1039"/>
      <c r="BN716" s="1039"/>
      <c r="BO716" s="1039"/>
      <c r="BP716" s="1039"/>
      <c r="BQ716" s="1039"/>
      <c r="BR716" s="1039"/>
      <c r="BS716" s="1039"/>
      <c r="BT716" s="1039"/>
      <c r="BU716" s="1039"/>
      <c r="BV716" s="1039"/>
      <c r="BW716" s="1039"/>
      <c r="BX716" s="1039"/>
      <c r="BY716" s="1039"/>
      <c r="BZ716" s="1039"/>
      <c r="CA716" s="1039"/>
      <c r="CB716" s="1039"/>
      <c r="CC716" s="1039"/>
      <c r="CD716" s="1039"/>
      <c r="CE716" s="1039"/>
      <c r="CF716" s="1039"/>
      <c r="CG716" s="1039"/>
      <c r="CH716" s="1039"/>
      <c r="CI716" s="1039"/>
      <c r="CJ716" s="1039"/>
      <c r="CK716" s="1039"/>
      <c r="CL716" s="1039"/>
      <c r="CM716" s="1039"/>
      <c r="CN716" s="1039"/>
      <c r="CO716" s="1039"/>
      <c r="CP716" s="1039"/>
      <c r="CQ716" s="1039"/>
      <c r="CR716" s="1039"/>
      <c r="CS716" s="1039"/>
      <c r="CT716" s="1039"/>
      <c r="CU716" s="1039"/>
      <c r="CV716" s="1039"/>
      <c r="CW716" s="1039"/>
      <c r="CX716" s="1039"/>
      <c r="CY716" s="1039"/>
      <c r="CZ716" s="1039"/>
      <c r="DA716" s="1039"/>
      <c r="DB716" s="1039"/>
      <c r="DC716" s="1039"/>
      <c r="DD716" s="1039"/>
      <c r="DE716" s="1039"/>
      <c r="DF716" s="1039"/>
      <c r="DG716" s="1039"/>
      <c r="DH716" s="1039"/>
      <c r="DI716" s="1039"/>
      <c r="DJ716" s="1039"/>
      <c r="DK716" s="1039"/>
      <c r="DL716" s="1039"/>
      <c r="DM716" s="1039"/>
      <c r="DN716" s="1039"/>
      <c r="DO716" s="1039"/>
      <c r="DP716" s="1039"/>
      <c r="DQ716" s="1039"/>
      <c r="DR716" s="1039"/>
      <c r="DS716" s="1039"/>
      <c r="DT716" s="1039"/>
      <c r="DU716" s="1039"/>
      <c r="DV716" s="1039"/>
      <c r="DW716" s="1039"/>
      <c r="DX716" s="1039"/>
      <c r="DY716" s="1039"/>
      <c r="DZ716" s="1039"/>
      <c r="EA716" s="1039"/>
      <c r="EB716" s="1039"/>
      <c r="EC716" s="1039"/>
      <c r="ED716" s="1039"/>
      <c r="EE716" s="1039"/>
      <c r="EF716" s="1039"/>
      <c r="EG716" s="1039"/>
      <c r="EH716" s="1039"/>
      <c r="EI716" s="1039"/>
      <c r="EJ716" s="1039"/>
      <c r="EK716" s="1039"/>
      <c r="EL716" s="1039"/>
      <c r="EM716" s="1039"/>
      <c r="EN716" s="1039"/>
      <c r="EO716" s="1039"/>
      <c r="EP716" s="1039"/>
      <c r="EQ716" s="1039"/>
      <c r="ER716" s="1039"/>
      <c r="ES716" s="1039"/>
    </row>
    <row r="717" spans="1:149" s="1040" customFormat="1" ht="45.75" customHeight="1">
      <c r="A717" s="806" t="s">
        <v>1791</v>
      </c>
      <c r="B717" s="840"/>
      <c r="C717" s="886" t="s">
        <v>1792</v>
      </c>
      <c r="D717" s="847"/>
      <c r="E717" s="848"/>
      <c r="F717" s="849"/>
      <c r="G717" s="814"/>
      <c r="H717" s="1043"/>
      <c r="I717" s="1039"/>
      <c r="J717" s="1039"/>
      <c r="K717" s="1039"/>
      <c r="L717" s="1039"/>
      <c r="M717" s="1039"/>
      <c r="N717" s="1039"/>
      <c r="O717" s="1039"/>
      <c r="P717" s="983"/>
      <c r="Q717" s="983"/>
      <c r="R717" s="983"/>
      <c r="S717" s="983"/>
      <c r="T717" s="983"/>
      <c r="U717" s="983"/>
      <c r="V717" s="983"/>
      <c r="W717" s="983"/>
      <c r="X717" s="983"/>
      <c r="Y717" s="983"/>
      <c r="Z717" s="983"/>
      <c r="AA717" s="983"/>
      <c r="AB717" s="983"/>
      <c r="AC717" s="983"/>
      <c r="AD717" s="983"/>
      <c r="AE717" s="983"/>
      <c r="AF717" s="983"/>
      <c r="AG717" s="983"/>
      <c r="AH717" s="983"/>
      <c r="AI717" s="983"/>
      <c r="AJ717" s="983"/>
      <c r="AK717" s="983"/>
      <c r="AL717" s="983"/>
      <c r="AM717" s="983"/>
      <c r="AN717" s="983"/>
      <c r="AO717" s="983"/>
      <c r="AP717" s="983"/>
      <c r="AQ717" s="983"/>
      <c r="AR717" s="983"/>
      <c r="AS717" s="983"/>
      <c r="AT717" s="983"/>
      <c r="AU717" s="983"/>
      <c r="AV717" s="983"/>
      <c r="AW717" s="983"/>
      <c r="AX717" s="983"/>
      <c r="AY717" s="983"/>
      <c r="AZ717" s="983"/>
      <c r="BA717" s="983"/>
      <c r="BB717" s="983"/>
      <c r="BC717" s="983"/>
      <c r="BD717" s="983"/>
      <c r="BE717" s="983"/>
      <c r="BF717" s="983"/>
      <c r="BG717" s="983"/>
      <c r="BH717" s="983"/>
      <c r="BI717" s="983"/>
      <c r="BJ717" s="983"/>
      <c r="BK717" s="983"/>
      <c r="BL717" s="983"/>
      <c r="BM717" s="983"/>
      <c r="BN717" s="983"/>
      <c r="BO717" s="983"/>
      <c r="BP717" s="983"/>
      <c r="BQ717" s="983"/>
      <c r="BR717" s="983"/>
      <c r="BS717" s="983"/>
      <c r="BT717" s="983"/>
      <c r="BU717" s="983"/>
      <c r="BV717" s="983"/>
      <c r="BW717" s="983"/>
      <c r="BX717" s="983"/>
      <c r="BY717" s="983"/>
      <c r="BZ717" s="983"/>
      <c r="CA717" s="983"/>
      <c r="CB717" s="983"/>
      <c r="CC717" s="983"/>
      <c r="CD717" s="983"/>
      <c r="CE717" s="983"/>
      <c r="CF717" s="983"/>
      <c r="CG717" s="983"/>
      <c r="CH717" s="983"/>
      <c r="CI717" s="983"/>
      <c r="CJ717" s="983"/>
      <c r="CK717" s="983"/>
      <c r="CL717" s="983"/>
      <c r="CM717" s="983"/>
      <c r="CN717" s="983"/>
      <c r="CO717" s="983"/>
      <c r="CP717" s="983"/>
      <c r="CQ717" s="983"/>
      <c r="CR717" s="983"/>
      <c r="CS717" s="983"/>
      <c r="CT717" s="983"/>
      <c r="CU717" s="983"/>
      <c r="CV717" s="983"/>
      <c r="CW717" s="983"/>
      <c r="CX717" s="983"/>
      <c r="CY717" s="983"/>
      <c r="CZ717" s="983"/>
      <c r="DA717" s="983"/>
      <c r="DB717" s="983"/>
      <c r="DC717" s="983"/>
      <c r="DD717" s="983"/>
      <c r="DE717" s="983"/>
      <c r="DF717" s="983"/>
      <c r="DG717" s="983"/>
      <c r="DH717" s="983"/>
      <c r="DI717" s="983"/>
      <c r="DJ717" s="983"/>
      <c r="DK717" s="983"/>
      <c r="DL717" s="983"/>
      <c r="DM717" s="983"/>
      <c r="DN717" s="983"/>
      <c r="DO717" s="983"/>
      <c r="DP717" s="983"/>
      <c r="DQ717" s="983"/>
      <c r="DR717" s="983"/>
      <c r="DS717" s="983"/>
      <c r="DT717" s="983"/>
      <c r="DU717" s="983"/>
      <c r="DV717" s="983"/>
      <c r="DW717" s="983"/>
      <c r="DX717" s="983"/>
      <c r="DY717" s="983"/>
      <c r="DZ717" s="983"/>
      <c r="EA717" s="983"/>
      <c r="EB717" s="983"/>
      <c r="EC717" s="983"/>
      <c r="ED717" s="983"/>
      <c r="EE717" s="983"/>
      <c r="EF717" s="983"/>
      <c r="EG717" s="983"/>
      <c r="EH717" s="983"/>
      <c r="EI717" s="983"/>
      <c r="EJ717" s="983"/>
      <c r="EK717" s="983"/>
      <c r="EL717" s="983"/>
      <c r="EM717" s="983"/>
      <c r="EN717" s="983"/>
      <c r="EO717" s="983"/>
      <c r="EP717" s="983"/>
      <c r="EQ717" s="983"/>
      <c r="ER717" s="983"/>
      <c r="ES717" s="983"/>
    </row>
    <row r="718" spans="1:149" s="1040" customFormat="1" ht="15" customHeight="1">
      <c r="A718" s="806"/>
      <c r="B718" s="840"/>
      <c r="C718" s="886" t="s">
        <v>1469</v>
      </c>
      <c r="D718" s="847" t="s">
        <v>42</v>
      </c>
      <c r="E718" s="847">
        <v>150</v>
      </c>
      <c r="F718" s="849"/>
      <c r="G718" s="814">
        <f>F718*E718</f>
        <v>0</v>
      </c>
      <c r="H718" s="1043"/>
      <c r="I718" s="1039"/>
      <c r="J718" s="1039"/>
      <c r="K718" s="1039"/>
      <c r="L718" s="1039"/>
      <c r="M718" s="1039"/>
      <c r="N718" s="1039"/>
      <c r="O718" s="1039"/>
      <c r="P718" s="983"/>
      <c r="Q718" s="983"/>
      <c r="R718" s="983"/>
      <c r="S718" s="983"/>
      <c r="T718" s="983"/>
      <c r="U718" s="983"/>
      <c r="V718" s="983"/>
      <c r="W718" s="983"/>
      <c r="X718" s="983"/>
      <c r="Y718" s="983"/>
      <c r="Z718" s="983"/>
      <c r="AA718" s="983"/>
      <c r="AB718" s="983"/>
      <c r="AC718" s="983"/>
      <c r="AD718" s="983"/>
      <c r="AE718" s="983"/>
      <c r="AF718" s="983"/>
      <c r="AG718" s="983"/>
      <c r="AH718" s="983"/>
      <c r="AI718" s="983"/>
      <c r="AJ718" s="983"/>
      <c r="AK718" s="983"/>
      <c r="AL718" s="983"/>
      <c r="AM718" s="983"/>
      <c r="AN718" s="983"/>
      <c r="AO718" s="983"/>
      <c r="AP718" s="983"/>
      <c r="AQ718" s="983"/>
      <c r="AR718" s="983"/>
      <c r="AS718" s="983"/>
      <c r="AT718" s="983"/>
      <c r="AU718" s="983"/>
      <c r="AV718" s="983"/>
      <c r="AW718" s="983"/>
      <c r="AX718" s="983"/>
      <c r="AY718" s="983"/>
      <c r="AZ718" s="983"/>
      <c r="BA718" s="983"/>
      <c r="BB718" s="983"/>
      <c r="BC718" s="983"/>
      <c r="BD718" s="983"/>
      <c r="BE718" s="983"/>
      <c r="BF718" s="983"/>
      <c r="BG718" s="983"/>
      <c r="BH718" s="983"/>
      <c r="BI718" s="983"/>
      <c r="BJ718" s="983"/>
      <c r="BK718" s="983"/>
      <c r="BL718" s="983"/>
      <c r="BM718" s="983"/>
      <c r="BN718" s="983"/>
      <c r="BO718" s="983"/>
      <c r="BP718" s="983"/>
      <c r="BQ718" s="983"/>
      <c r="BR718" s="983"/>
      <c r="BS718" s="983"/>
      <c r="BT718" s="983"/>
      <c r="BU718" s="983"/>
      <c r="BV718" s="983"/>
      <c r="BW718" s="983"/>
      <c r="BX718" s="983"/>
      <c r="BY718" s="983"/>
      <c r="BZ718" s="983"/>
      <c r="CA718" s="983"/>
      <c r="CB718" s="983"/>
      <c r="CC718" s="983"/>
      <c r="CD718" s="983"/>
      <c r="CE718" s="983"/>
      <c r="CF718" s="983"/>
      <c r="CG718" s="983"/>
      <c r="CH718" s="983"/>
      <c r="CI718" s="983"/>
      <c r="CJ718" s="983"/>
      <c r="CK718" s="983"/>
      <c r="CL718" s="983"/>
      <c r="CM718" s="983"/>
      <c r="CN718" s="983"/>
      <c r="CO718" s="983"/>
      <c r="CP718" s="983"/>
      <c r="CQ718" s="983"/>
      <c r="CR718" s="983"/>
      <c r="CS718" s="983"/>
      <c r="CT718" s="983"/>
      <c r="CU718" s="983"/>
      <c r="CV718" s="983"/>
      <c r="CW718" s="983"/>
      <c r="CX718" s="983"/>
      <c r="CY718" s="983"/>
      <c r="CZ718" s="983"/>
      <c r="DA718" s="983"/>
      <c r="DB718" s="983"/>
      <c r="DC718" s="983"/>
      <c r="DD718" s="983"/>
      <c r="DE718" s="983"/>
      <c r="DF718" s="983"/>
      <c r="DG718" s="983"/>
      <c r="DH718" s="983"/>
      <c r="DI718" s="983"/>
      <c r="DJ718" s="983"/>
      <c r="DK718" s="983"/>
      <c r="DL718" s="983"/>
      <c r="DM718" s="983"/>
      <c r="DN718" s="983"/>
      <c r="DO718" s="983"/>
      <c r="DP718" s="983"/>
      <c r="DQ718" s="983"/>
      <c r="DR718" s="983"/>
      <c r="DS718" s="983"/>
      <c r="DT718" s="983"/>
      <c r="DU718" s="983"/>
      <c r="DV718" s="983"/>
      <c r="DW718" s="983"/>
      <c r="DX718" s="983"/>
      <c r="DY718" s="983"/>
      <c r="DZ718" s="983"/>
      <c r="EA718" s="983"/>
      <c r="EB718" s="983"/>
      <c r="EC718" s="983"/>
      <c r="ED718" s="983"/>
      <c r="EE718" s="983"/>
      <c r="EF718" s="983"/>
      <c r="EG718" s="983"/>
      <c r="EH718" s="983"/>
      <c r="EI718" s="983"/>
      <c r="EJ718" s="983"/>
      <c r="EK718" s="983"/>
      <c r="EL718" s="983"/>
      <c r="EM718" s="983"/>
      <c r="EN718" s="983"/>
      <c r="EO718" s="983"/>
      <c r="EP718" s="983"/>
      <c r="EQ718" s="983"/>
      <c r="ER718" s="983"/>
      <c r="ES718" s="983"/>
    </row>
    <row r="719" spans="1:149" s="1040" customFormat="1" ht="15" customHeight="1">
      <c r="A719" s="1006"/>
      <c r="B719" s="1007"/>
      <c r="C719" s="1042"/>
      <c r="D719" s="1009"/>
      <c r="E719" s="1009"/>
      <c r="F719" s="930"/>
      <c r="G719" s="814"/>
      <c r="H719" s="1043"/>
      <c r="I719" s="1039"/>
      <c r="J719" s="1039"/>
      <c r="K719" s="1039"/>
      <c r="L719" s="1039"/>
      <c r="M719" s="1039"/>
      <c r="N719" s="1039"/>
      <c r="O719" s="1039"/>
      <c r="P719" s="1039"/>
      <c r="Q719" s="1039"/>
      <c r="R719" s="1039"/>
      <c r="S719" s="1039"/>
      <c r="T719" s="1039"/>
      <c r="U719" s="1039"/>
      <c r="V719" s="1039"/>
      <c r="W719" s="1039"/>
      <c r="X719" s="1039"/>
      <c r="Y719" s="1039"/>
      <c r="Z719" s="1039"/>
      <c r="AA719" s="1039"/>
      <c r="AB719" s="1039"/>
      <c r="AC719" s="1039"/>
      <c r="AD719" s="1039"/>
      <c r="AE719" s="1039"/>
      <c r="AF719" s="1039"/>
      <c r="AG719" s="1039"/>
      <c r="AH719" s="1039"/>
      <c r="AI719" s="1039"/>
      <c r="AJ719" s="1039"/>
      <c r="AK719" s="1039"/>
      <c r="AL719" s="1039"/>
      <c r="AM719" s="1039"/>
      <c r="AN719" s="1039"/>
      <c r="AO719" s="1039"/>
      <c r="AP719" s="1039"/>
      <c r="AQ719" s="1039"/>
      <c r="AR719" s="1039"/>
      <c r="AS719" s="1039"/>
      <c r="AT719" s="1039"/>
      <c r="AU719" s="1039"/>
      <c r="AV719" s="1039"/>
      <c r="AW719" s="1039"/>
      <c r="AX719" s="1039"/>
      <c r="AY719" s="1039"/>
      <c r="AZ719" s="1039"/>
      <c r="BA719" s="1039"/>
      <c r="BB719" s="1039"/>
      <c r="BC719" s="1039"/>
      <c r="BD719" s="1039"/>
      <c r="BE719" s="1039"/>
      <c r="BF719" s="1039"/>
      <c r="BG719" s="1039"/>
      <c r="BH719" s="1039"/>
      <c r="BI719" s="1039"/>
      <c r="BJ719" s="1039"/>
      <c r="BK719" s="1039"/>
      <c r="BL719" s="1039"/>
      <c r="BM719" s="1039"/>
      <c r="BN719" s="1039"/>
      <c r="BO719" s="1039"/>
      <c r="BP719" s="1039"/>
      <c r="BQ719" s="1039"/>
      <c r="BR719" s="1039"/>
      <c r="BS719" s="1039"/>
      <c r="BT719" s="1039"/>
      <c r="BU719" s="1039"/>
      <c r="BV719" s="1039"/>
      <c r="BW719" s="1039"/>
      <c r="BX719" s="1039"/>
      <c r="BY719" s="1039"/>
      <c r="BZ719" s="1039"/>
      <c r="CA719" s="1039"/>
      <c r="CB719" s="1039"/>
      <c r="CC719" s="1039"/>
      <c r="CD719" s="1039"/>
      <c r="CE719" s="1039"/>
      <c r="CF719" s="1039"/>
      <c r="CG719" s="1039"/>
      <c r="CH719" s="1039"/>
      <c r="CI719" s="1039"/>
      <c r="CJ719" s="1039"/>
      <c r="CK719" s="1039"/>
      <c r="CL719" s="1039"/>
      <c r="CM719" s="1039"/>
      <c r="CN719" s="1039"/>
      <c r="CO719" s="1039"/>
      <c r="CP719" s="1039"/>
      <c r="CQ719" s="1039"/>
      <c r="CR719" s="1039"/>
      <c r="CS719" s="1039"/>
      <c r="CT719" s="1039"/>
      <c r="CU719" s="1039"/>
      <c r="CV719" s="1039"/>
      <c r="CW719" s="1039"/>
      <c r="CX719" s="1039"/>
      <c r="CY719" s="1039"/>
      <c r="CZ719" s="1039"/>
      <c r="DA719" s="1039"/>
      <c r="DB719" s="1039"/>
      <c r="DC719" s="1039"/>
      <c r="DD719" s="1039"/>
      <c r="DE719" s="1039"/>
      <c r="DF719" s="1039"/>
      <c r="DG719" s="1039"/>
      <c r="DH719" s="1039"/>
      <c r="DI719" s="1039"/>
      <c r="DJ719" s="1039"/>
      <c r="DK719" s="1039"/>
      <c r="DL719" s="1039"/>
      <c r="DM719" s="1039"/>
      <c r="DN719" s="1039"/>
      <c r="DO719" s="1039"/>
      <c r="DP719" s="1039"/>
      <c r="DQ719" s="1039"/>
      <c r="DR719" s="1039"/>
      <c r="DS719" s="1039"/>
      <c r="DT719" s="1039"/>
      <c r="DU719" s="1039"/>
      <c r="DV719" s="1039"/>
      <c r="DW719" s="1039"/>
      <c r="DX719" s="1039"/>
      <c r="DY719" s="1039"/>
      <c r="DZ719" s="1039"/>
      <c r="EA719" s="1039"/>
      <c r="EB719" s="1039"/>
      <c r="EC719" s="1039"/>
      <c r="ED719" s="1039"/>
      <c r="EE719" s="1039"/>
      <c r="EF719" s="1039"/>
      <c r="EG719" s="1039"/>
      <c r="EH719" s="1039"/>
      <c r="EI719" s="1039"/>
      <c r="EJ719" s="1039"/>
      <c r="EK719" s="1039"/>
      <c r="EL719" s="1039"/>
      <c r="EM719" s="1039"/>
      <c r="EN719" s="1039"/>
      <c r="EO719" s="1039"/>
      <c r="EP719" s="1039"/>
      <c r="EQ719" s="1039"/>
      <c r="ER719" s="1039"/>
      <c r="ES719" s="1039"/>
    </row>
    <row r="720" spans="1:149" s="1040" customFormat="1" ht="33" customHeight="1">
      <c r="A720" s="806" t="s">
        <v>1793</v>
      </c>
      <c r="B720" s="840"/>
      <c r="C720" s="886" t="s">
        <v>1794</v>
      </c>
      <c r="D720" s="847"/>
      <c r="E720" s="848"/>
      <c r="F720" s="849"/>
      <c r="G720" s="814"/>
      <c r="H720" s="1043"/>
      <c r="I720" s="1039"/>
      <c r="J720" s="1039"/>
      <c r="K720" s="1039"/>
      <c r="L720" s="1039"/>
      <c r="M720" s="1039"/>
      <c r="N720" s="1039"/>
      <c r="O720" s="1039"/>
      <c r="P720" s="983"/>
      <c r="Q720" s="983"/>
      <c r="R720" s="983"/>
      <c r="S720" s="983"/>
      <c r="T720" s="983"/>
      <c r="U720" s="983"/>
      <c r="V720" s="983"/>
      <c r="W720" s="983"/>
      <c r="X720" s="983"/>
      <c r="Y720" s="983"/>
      <c r="Z720" s="983"/>
      <c r="AA720" s="983"/>
      <c r="AB720" s="983"/>
      <c r="AC720" s="983"/>
      <c r="AD720" s="983"/>
      <c r="AE720" s="983"/>
      <c r="AF720" s="983"/>
      <c r="AG720" s="983"/>
      <c r="AH720" s="983"/>
      <c r="AI720" s="983"/>
      <c r="AJ720" s="983"/>
      <c r="AK720" s="983"/>
      <c r="AL720" s="983"/>
      <c r="AM720" s="983"/>
      <c r="AN720" s="983"/>
      <c r="AO720" s="983"/>
      <c r="AP720" s="983"/>
      <c r="AQ720" s="983"/>
      <c r="AR720" s="983"/>
      <c r="AS720" s="983"/>
      <c r="AT720" s="983"/>
      <c r="AU720" s="983"/>
      <c r="AV720" s="983"/>
      <c r="AW720" s="983"/>
      <c r="AX720" s="983"/>
      <c r="AY720" s="983"/>
      <c r="AZ720" s="983"/>
      <c r="BA720" s="983"/>
      <c r="BB720" s="983"/>
      <c r="BC720" s="983"/>
      <c r="BD720" s="983"/>
      <c r="BE720" s="983"/>
      <c r="BF720" s="983"/>
      <c r="BG720" s="983"/>
      <c r="BH720" s="983"/>
      <c r="BI720" s="983"/>
      <c r="BJ720" s="983"/>
      <c r="BK720" s="983"/>
      <c r="BL720" s="983"/>
      <c r="BM720" s="983"/>
      <c r="BN720" s="983"/>
      <c r="BO720" s="983"/>
      <c r="BP720" s="983"/>
      <c r="BQ720" s="983"/>
      <c r="BR720" s="983"/>
      <c r="BS720" s="983"/>
      <c r="BT720" s="983"/>
      <c r="BU720" s="983"/>
      <c r="BV720" s="983"/>
      <c r="BW720" s="983"/>
      <c r="BX720" s="983"/>
      <c r="BY720" s="983"/>
      <c r="BZ720" s="983"/>
      <c r="CA720" s="983"/>
      <c r="CB720" s="983"/>
      <c r="CC720" s="983"/>
      <c r="CD720" s="983"/>
      <c r="CE720" s="983"/>
      <c r="CF720" s="983"/>
      <c r="CG720" s="983"/>
      <c r="CH720" s="983"/>
      <c r="CI720" s="983"/>
      <c r="CJ720" s="983"/>
      <c r="CK720" s="983"/>
      <c r="CL720" s="983"/>
      <c r="CM720" s="983"/>
      <c r="CN720" s="983"/>
      <c r="CO720" s="983"/>
      <c r="CP720" s="983"/>
      <c r="CQ720" s="983"/>
      <c r="CR720" s="983"/>
      <c r="CS720" s="983"/>
      <c r="CT720" s="983"/>
      <c r="CU720" s="983"/>
      <c r="CV720" s="983"/>
      <c r="CW720" s="983"/>
      <c r="CX720" s="983"/>
      <c r="CY720" s="983"/>
      <c r="CZ720" s="983"/>
      <c r="DA720" s="983"/>
      <c r="DB720" s="983"/>
      <c r="DC720" s="983"/>
      <c r="DD720" s="983"/>
      <c r="DE720" s="983"/>
      <c r="DF720" s="983"/>
      <c r="DG720" s="983"/>
      <c r="DH720" s="983"/>
      <c r="DI720" s="983"/>
      <c r="DJ720" s="983"/>
      <c r="DK720" s="983"/>
      <c r="DL720" s="983"/>
      <c r="DM720" s="983"/>
      <c r="DN720" s="983"/>
      <c r="DO720" s="983"/>
      <c r="DP720" s="983"/>
      <c r="DQ720" s="983"/>
      <c r="DR720" s="983"/>
      <c r="DS720" s="983"/>
      <c r="DT720" s="983"/>
      <c r="DU720" s="983"/>
      <c r="DV720" s="983"/>
      <c r="DW720" s="983"/>
      <c r="DX720" s="983"/>
      <c r="DY720" s="983"/>
      <c r="DZ720" s="983"/>
      <c r="EA720" s="983"/>
      <c r="EB720" s="983"/>
      <c r="EC720" s="983"/>
      <c r="ED720" s="983"/>
      <c r="EE720" s="983"/>
      <c r="EF720" s="983"/>
      <c r="EG720" s="983"/>
      <c r="EH720" s="983"/>
      <c r="EI720" s="983"/>
      <c r="EJ720" s="983"/>
      <c r="EK720" s="983"/>
      <c r="EL720" s="983"/>
      <c r="EM720" s="983"/>
      <c r="EN720" s="983"/>
      <c r="EO720" s="983"/>
      <c r="EP720" s="983"/>
      <c r="EQ720" s="983"/>
      <c r="ER720" s="983"/>
      <c r="ES720" s="983"/>
    </row>
    <row r="721" spans="1:149" s="1040" customFormat="1" ht="15" customHeight="1">
      <c r="A721" s="806"/>
      <c r="B721" s="840"/>
      <c r="C721" s="886" t="s">
        <v>1469</v>
      </c>
      <c r="D721" s="847" t="s">
        <v>42</v>
      </c>
      <c r="E721" s="847">
        <v>700</v>
      </c>
      <c r="F721" s="849"/>
      <c r="G721" s="814">
        <f>F721*E721</f>
        <v>0</v>
      </c>
      <c r="H721" s="1043"/>
      <c r="I721" s="1039"/>
      <c r="J721" s="1039"/>
      <c r="K721" s="1039"/>
      <c r="L721" s="1039"/>
      <c r="M721" s="1039"/>
      <c r="N721" s="1039"/>
      <c r="O721" s="1039"/>
      <c r="P721" s="983"/>
      <c r="Q721" s="983"/>
      <c r="R721" s="983"/>
      <c r="S721" s="983"/>
      <c r="T721" s="983"/>
      <c r="U721" s="983"/>
      <c r="V721" s="983"/>
      <c r="W721" s="983"/>
      <c r="X721" s="983"/>
      <c r="Y721" s="983"/>
      <c r="Z721" s="983"/>
      <c r="AA721" s="983"/>
      <c r="AB721" s="983"/>
      <c r="AC721" s="983"/>
      <c r="AD721" s="983"/>
      <c r="AE721" s="983"/>
      <c r="AF721" s="983"/>
      <c r="AG721" s="983"/>
      <c r="AH721" s="983"/>
      <c r="AI721" s="983"/>
      <c r="AJ721" s="983"/>
      <c r="AK721" s="983"/>
      <c r="AL721" s="983"/>
      <c r="AM721" s="983"/>
      <c r="AN721" s="983"/>
      <c r="AO721" s="983"/>
      <c r="AP721" s="983"/>
      <c r="AQ721" s="983"/>
      <c r="AR721" s="983"/>
      <c r="AS721" s="983"/>
      <c r="AT721" s="983"/>
      <c r="AU721" s="983"/>
      <c r="AV721" s="983"/>
      <c r="AW721" s="983"/>
      <c r="AX721" s="983"/>
      <c r="AY721" s="983"/>
      <c r="AZ721" s="983"/>
      <c r="BA721" s="983"/>
      <c r="BB721" s="983"/>
      <c r="BC721" s="983"/>
      <c r="BD721" s="983"/>
      <c r="BE721" s="983"/>
      <c r="BF721" s="983"/>
      <c r="BG721" s="983"/>
      <c r="BH721" s="983"/>
      <c r="BI721" s="983"/>
      <c r="BJ721" s="983"/>
      <c r="BK721" s="983"/>
      <c r="BL721" s="983"/>
      <c r="BM721" s="983"/>
      <c r="BN721" s="983"/>
      <c r="BO721" s="983"/>
      <c r="BP721" s="983"/>
      <c r="BQ721" s="983"/>
      <c r="BR721" s="983"/>
      <c r="BS721" s="983"/>
      <c r="BT721" s="983"/>
      <c r="BU721" s="983"/>
      <c r="BV721" s="983"/>
      <c r="BW721" s="983"/>
      <c r="BX721" s="983"/>
      <c r="BY721" s="983"/>
      <c r="BZ721" s="983"/>
      <c r="CA721" s="983"/>
      <c r="CB721" s="983"/>
      <c r="CC721" s="983"/>
      <c r="CD721" s="983"/>
      <c r="CE721" s="983"/>
      <c r="CF721" s="983"/>
      <c r="CG721" s="983"/>
      <c r="CH721" s="983"/>
      <c r="CI721" s="983"/>
      <c r="CJ721" s="983"/>
      <c r="CK721" s="983"/>
      <c r="CL721" s="983"/>
      <c r="CM721" s="983"/>
      <c r="CN721" s="983"/>
      <c r="CO721" s="983"/>
      <c r="CP721" s="983"/>
      <c r="CQ721" s="983"/>
      <c r="CR721" s="983"/>
      <c r="CS721" s="983"/>
      <c r="CT721" s="983"/>
      <c r="CU721" s="983"/>
      <c r="CV721" s="983"/>
      <c r="CW721" s="983"/>
      <c r="CX721" s="983"/>
      <c r="CY721" s="983"/>
      <c r="CZ721" s="983"/>
      <c r="DA721" s="983"/>
      <c r="DB721" s="983"/>
      <c r="DC721" s="983"/>
      <c r="DD721" s="983"/>
      <c r="DE721" s="983"/>
      <c r="DF721" s="983"/>
      <c r="DG721" s="983"/>
      <c r="DH721" s="983"/>
      <c r="DI721" s="983"/>
      <c r="DJ721" s="983"/>
      <c r="DK721" s="983"/>
      <c r="DL721" s="983"/>
      <c r="DM721" s="983"/>
      <c r="DN721" s="983"/>
      <c r="DO721" s="983"/>
      <c r="DP721" s="983"/>
      <c r="DQ721" s="983"/>
      <c r="DR721" s="983"/>
      <c r="DS721" s="983"/>
      <c r="DT721" s="983"/>
      <c r="DU721" s="983"/>
      <c r="DV721" s="983"/>
      <c r="DW721" s="983"/>
      <c r="DX721" s="983"/>
      <c r="DY721" s="983"/>
      <c r="DZ721" s="983"/>
      <c r="EA721" s="983"/>
      <c r="EB721" s="983"/>
      <c r="EC721" s="983"/>
      <c r="ED721" s="983"/>
      <c r="EE721" s="983"/>
      <c r="EF721" s="983"/>
      <c r="EG721" s="983"/>
      <c r="EH721" s="983"/>
      <c r="EI721" s="983"/>
      <c r="EJ721" s="983"/>
      <c r="EK721" s="983"/>
      <c r="EL721" s="983"/>
      <c r="EM721" s="983"/>
      <c r="EN721" s="983"/>
      <c r="EO721" s="983"/>
      <c r="EP721" s="983"/>
      <c r="EQ721" s="983"/>
      <c r="ER721" s="983"/>
      <c r="ES721" s="983"/>
    </row>
    <row r="722" spans="1:149" s="1040" customFormat="1" ht="16.5" customHeight="1">
      <c r="A722" s="1006"/>
      <c r="B722" s="1007"/>
      <c r="C722" s="1042"/>
      <c r="D722" s="1009"/>
      <c r="E722" s="1009"/>
      <c r="F722" s="930"/>
      <c r="G722" s="814"/>
      <c r="H722" s="1043"/>
      <c r="I722" s="1039"/>
      <c r="J722" s="1039"/>
      <c r="K722" s="1039"/>
      <c r="L722" s="1039"/>
      <c r="M722" s="1039"/>
      <c r="N722" s="1039"/>
      <c r="O722" s="1039"/>
      <c r="P722" s="1039"/>
      <c r="Q722" s="1039"/>
      <c r="R722" s="1039"/>
      <c r="S722" s="1039"/>
      <c r="T722" s="1039"/>
      <c r="U722" s="1039"/>
      <c r="V722" s="1039"/>
      <c r="W722" s="1039"/>
      <c r="X722" s="1039"/>
      <c r="Y722" s="1039"/>
      <c r="Z722" s="1039"/>
      <c r="AA722" s="1039"/>
      <c r="AB722" s="1039"/>
      <c r="AC722" s="1039"/>
      <c r="AD722" s="1039"/>
      <c r="AE722" s="1039"/>
      <c r="AF722" s="1039"/>
      <c r="AG722" s="1039"/>
      <c r="AH722" s="1039"/>
      <c r="AI722" s="1039"/>
      <c r="AJ722" s="1039"/>
      <c r="AK722" s="1039"/>
      <c r="AL722" s="1039"/>
      <c r="AM722" s="1039"/>
      <c r="AN722" s="1039"/>
      <c r="AO722" s="1039"/>
      <c r="AP722" s="1039"/>
      <c r="AQ722" s="1039"/>
      <c r="AR722" s="1039"/>
      <c r="AS722" s="1039"/>
      <c r="AT722" s="1039"/>
      <c r="AU722" s="1039"/>
      <c r="AV722" s="1039"/>
      <c r="AW722" s="1039"/>
      <c r="AX722" s="1039"/>
      <c r="AY722" s="1039"/>
      <c r="AZ722" s="1039"/>
      <c r="BA722" s="1039"/>
      <c r="BB722" s="1039"/>
      <c r="BC722" s="1039"/>
      <c r="BD722" s="1039"/>
      <c r="BE722" s="1039"/>
      <c r="BF722" s="1039"/>
      <c r="BG722" s="1039"/>
      <c r="BH722" s="1039"/>
      <c r="BI722" s="1039"/>
      <c r="BJ722" s="1039"/>
      <c r="BK722" s="1039"/>
      <c r="BL722" s="1039"/>
      <c r="BM722" s="1039"/>
      <c r="BN722" s="1039"/>
      <c r="BO722" s="1039"/>
      <c r="BP722" s="1039"/>
      <c r="BQ722" s="1039"/>
      <c r="BR722" s="1039"/>
      <c r="BS722" s="1039"/>
      <c r="BT722" s="1039"/>
      <c r="BU722" s="1039"/>
      <c r="BV722" s="1039"/>
      <c r="BW722" s="1039"/>
      <c r="BX722" s="1039"/>
      <c r="BY722" s="1039"/>
      <c r="BZ722" s="1039"/>
      <c r="CA722" s="1039"/>
      <c r="CB722" s="1039"/>
      <c r="CC722" s="1039"/>
      <c r="CD722" s="1039"/>
      <c r="CE722" s="1039"/>
      <c r="CF722" s="1039"/>
      <c r="CG722" s="1039"/>
      <c r="CH722" s="1039"/>
      <c r="CI722" s="1039"/>
      <c r="CJ722" s="1039"/>
      <c r="CK722" s="1039"/>
      <c r="CL722" s="1039"/>
      <c r="CM722" s="1039"/>
      <c r="CN722" s="1039"/>
      <c r="CO722" s="1039"/>
      <c r="CP722" s="1039"/>
      <c r="CQ722" s="1039"/>
      <c r="CR722" s="1039"/>
      <c r="CS722" s="1039"/>
      <c r="CT722" s="1039"/>
      <c r="CU722" s="1039"/>
      <c r="CV722" s="1039"/>
      <c r="CW722" s="1039"/>
      <c r="CX722" s="1039"/>
      <c r="CY722" s="1039"/>
      <c r="CZ722" s="1039"/>
      <c r="DA722" s="1039"/>
      <c r="DB722" s="1039"/>
      <c r="DC722" s="1039"/>
      <c r="DD722" s="1039"/>
      <c r="DE722" s="1039"/>
      <c r="DF722" s="1039"/>
      <c r="DG722" s="1039"/>
      <c r="DH722" s="1039"/>
      <c r="DI722" s="1039"/>
      <c r="DJ722" s="1039"/>
      <c r="DK722" s="1039"/>
      <c r="DL722" s="1039"/>
      <c r="DM722" s="1039"/>
      <c r="DN722" s="1039"/>
      <c r="DO722" s="1039"/>
      <c r="DP722" s="1039"/>
      <c r="DQ722" s="1039"/>
      <c r="DR722" s="1039"/>
      <c r="DS722" s="1039"/>
      <c r="DT722" s="1039"/>
      <c r="DU722" s="1039"/>
      <c r="DV722" s="1039"/>
      <c r="DW722" s="1039"/>
      <c r="DX722" s="1039"/>
      <c r="DY722" s="1039"/>
      <c r="DZ722" s="1039"/>
      <c r="EA722" s="1039"/>
      <c r="EB722" s="1039"/>
      <c r="EC722" s="1039"/>
      <c r="ED722" s="1039"/>
      <c r="EE722" s="1039"/>
      <c r="EF722" s="1039"/>
      <c r="EG722" s="1039"/>
      <c r="EH722" s="1039"/>
      <c r="EI722" s="1039"/>
      <c r="EJ722" s="1039"/>
      <c r="EK722" s="1039"/>
      <c r="EL722" s="1039"/>
      <c r="EM722" s="1039"/>
      <c r="EN722" s="1039"/>
      <c r="EO722" s="1039"/>
      <c r="EP722" s="1039"/>
      <c r="EQ722" s="1039"/>
      <c r="ER722" s="1039"/>
      <c r="ES722" s="1039"/>
    </row>
    <row r="723" spans="1:149" s="1040" customFormat="1" ht="35" customHeight="1">
      <c r="A723" s="806" t="s">
        <v>1795</v>
      </c>
      <c r="B723" s="840"/>
      <c r="C723" s="886" t="s">
        <v>1796</v>
      </c>
      <c r="D723" s="847"/>
      <c r="E723" s="848"/>
      <c r="F723" s="849"/>
      <c r="G723" s="814"/>
      <c r="H723" s="1043"/>
      <c r="I723" s="1039"/>
      <c r="J723" s="1039"/>
      <c r="K723" s="1039"/>
      <c r="L723" s="1039"/>
      <c r="M723" s="1039"/>
      <c r="N723" s="1039"/>
      <c r="O723" s="1039"/>
      <c r="P723" s="983"/>
      <c r="Q723" s="983"/>
      <c r="R723" s="983"/>
      <c r="S723" s="983"/>
      <c r="T723" s="983"/>
      <c r="U723" s="983"/>
      <c r="V723" s="983"/>
      <c r="W723" s="983"/>
      <c r="X723" s="983"/>
      <c r="Y723" s="983"/>
      <c r="Z723" s="983"/>
      <c r="AA723" s="983"/>
      <c r="AB723" s="983"/>
      <c r="AC723" s="983"/>
      <c r="AD723" s="983"/>
      <c r="AE723" s="983"/>
      <c r="AF723" s="983"/>
      <c r="AG723" s="983"/>
      <c r="AH723" s="983"/>
      <c r="AI723" s="983"/>
      <c r="AJ723" s="983"/>
      <c r="AK723" s="983"/>
      <c r="AL723" s="983"/>
      <c r="AM723" s="983"/>
      <c r="AN723" s="983"/>
      <c r="AO723" s="983"/>
      <c r="AP723" s="983"/>
      <c r="AQ723" s="983"/>
      <c r="AR723" s="983"/>
      <c r="AS723" s="983"/>
      <c r="AT723" s="983"/>
      <c r="AU723" s="983"/>
      <c r="AV723" s="983"/>
      <c r="AW723" s="983"/>
      <c r="AX723" s="983"/>
      <c r="AY723" s="983"/>
      <c r="AZ723" s="983"/>
      <c r="BA723" s="983"/>
      <c r="BB723" s="983"/>
      <c r="BC723" s="983"/>
      <c r="BD723" s="983"/>
      <c r="BE723" s="983"/>
      <c r="BF723" s="983"/>
      <c r="BG723" s="983"/>
      <c r="BH723" s="983"/>
      <c r="BI723" s="983"/>
      <c r="BJ723" s="983"/>
      <c r="BK723" s="983"/>
      <c r="BL723" s="983"/>
      <c r="BM723" s="983"/>
      <c r="BN723" s="983"/>
      <c r="BO723" s="983"/>
      <c r="BP723" s="983"/>
      <c r="BQ723" s="983"/>
      <c r="BR723" s="983"/>
      <c r="BS723" s="983"/>
      <c r="BT723" s="983"/>
      <c r="BU723" s="983"/>
      <c r="BV723" s="983"/>
      <c r="BW723" s="983"/>
      <c r="BX723" s="983"/>
      <c r="BY723" s="983"/>
      <c r="BZ723" s="983"/>
      <c r="CA723" s="983"/>
      <c r="CB723" s="983"/>
      <c r="CC723" s="983"/>
      <c r="CD723" s="983"/>
      <c r="CE723" s="983"/>
      <c r="CF723" s="983"/>
      <c r="CG723" s="983"/>
      <c r="CH723" s="983"/>
      <c r="CI723" s="983"/>
      <c r="CJ723" s="983"/>
      <c r="CK723" s="983"/>
      <c r="CL723" s="983"/>
      <c r="CM723" s="983"/>
      <c r="CN723" s="983"/>
      <c r="CO723" s="983"/>
      <c r="CP723" s="983"/>
      <c r="CQ723" s="983"/>
      <c r="CR723" s="983"/>
      <c r="CS723" s="983"/>
      <c r="CT723" s="983"/>
      <c r="CU723" s="983"/>
      <c r="CV723" s="983"/>
      <c r="CW723" s="983"/>
      <c r="CX723" s="983"/>
      <c r="CY723" s="983"/>
      <c r="CZ723" s="983"/>
      <c r="DA723" s="983"/>
      <c r="DB723" s="983"/>
      <c r="DC723" s="983"/>
      <c r="DD723" s="983"/>
      <c r="DE723" s="983"/>
      <c r="DF723" s="983"/>
      <c r="DG723" s="983"/>
      <c r="DH723" s="983"/>
      <c r="DI723" s="983"/>
      <c r="DJ723" s="983"/>
      <c r="DK723" s="983"/>
      <c r="DL723" s="983"/>
      <c r="DM723" s="983"/>
      <c r="DN723" s="983"/>
      <c r="DO723" s="983"/>
      <c r="DP723" s="983"/>
      <c r="DQ723" s="983"/>
      <c r="DR723" s="983"/>
      <c r="DS723" s="983"/>
      <c r="DT723" s="983"/>
      <c r="DU723" s="983"/>
      <c r="DV723" s="983"/>
      <c r="DW723" s="983"/>
      <c r="DX723" s="983"/>
      <c r="DY723" s="983"/>
      <c r="DZ723" s="983"/>
      <c r="EA723" s="983"/>
      <c r="EB723" s="983"/>
      <c r="EC723" s="983"/>
      <c r="ED723" s="983"/>
      <c r="EE723" s="983"/>
      <c r="EF723" s="983"/>
      <c r="EG723" s="983"/>
      <c r="EH723" s="983"/>
      <c r="EI723" s="983"/>
      <c r="EJ723" s="983"/>
      <c r="EK723" s="983"/>
      <c r="EL723" s="983"/>
      <c r="EM723" s="983"/>
      <c r="EN723" s="983"/>
      <c r="EO723" s="983"/>
      <c r="EP723" s="983"/>
      <c r="EQ723" s="983"/>
      <c r="ER723" s="983"/>
      <c r="ES723" s="983"/>
    </row>
    <row r="724" spans="1:149" s="1040" customFormat="1" ht="15" customHeight="1">
      <c r="A724" s="806"/>
      <c r="B724" s="840"/>
      <c r="C724" s="886" t="s">
        <v>1469</v>
      </c>
      <c r="D724" s="847" t="s">
        <v>42</v>
      </c>
      <c r="E724" s="847">
        <v>20</v>
      </c>
      <c r="F724" s="849"/>
      <c r="G724" s="814">
        <f>F724*E724</f>
        <v>0</v>
      </c>
      <c r="H724" s="1043"/>
      <c r="I724" s="1039"/>
      <c r="J724" s="1039"/>
      <c r="K724" s="1039"/>
      <c r="L724" s="1039"/>
      <c r="M724" s="1039"/>
      <c r="N724" s="1039"/>
      <c r="O724" s="1039"/>
      <c r="P724" s="983"/>
      <c r="Q724" s="983"/>
      <c r="R724" s="983"/>
      <c r="S724" s="983"/>
      <c r="T724" s="983"/>
      <c r="U724" s="983"/>
      <c r="V724" s="983"/>
      <c r="W724" s="983"/>
      <c r="X724" s="983"/>
      <c r="Y724" s="983"/>
      <c r="Z724" s="983"/>
      <c r="AA724" s="983"/>
      <c r="AB724" s="983"/>
      <c r="AC724" s="983"/>
      <c r="AD724" s="983"/>
      <c r="AE724" s="983"/>
      <c r="AF724" s="983"/>
      <c r="AG724" s="983"/>
      <c r="AH724" s="983"/>
      <c r="AI724" s="983"/>
      <c r="AJ724" s="983"/>
      <c r="AK724" s="983"/>
      <c r="AL724" s="983"/>
      <c r="AM724" s="983"/>
      <c r="AN724" s="983"/>
      <c r="AO724" s="983"/>
      <c r="AP724" s="983"/>
      <c r="AQ724" s="983"/>
      <c r="AR724" s="983"/>
      <c r="AS724" s="983"/>
      <c r="AT724" s="983"/>
      <c r="AU724" s="983"/>
      <c r="AV724" s="983"/>
      <c r="AW724" s="983"/>
      <c r="AX724" s="983"/>
      <c r="AY724" s="983"/>
      <c r="AZ724" s="983"/>
      <c r="BA724" s="983"/>
      <c r="BB724" s="983"/>
      <c r="BC724" s="983"/>
      <c r="BD724" s="983"/>
      <c r="BE724" s="983"/>
      <c r="BF724" s="983"/>
      <c r="BG724" s="983"/>
      <c r="BH724" s="983"/>
      <c r="BI724" s="983"/>
      <c r="BJ724" s="983"/>
      <c r="BK724" s="983"/>
      <c r="BL724" s="983"/>
      <c r="BM724" s="983"/>
      <c r="BN724" s="983"/>
      <c r="BO724" s="983"/>
      <c r="BP724" s="983"/>
      <c r="BQ724" s="983"/>
      <c r="BR724" s="983"/>
      <c r="BS724" s="983"/>
      <c r="BT724" s="983"/>
      <c r="BU724" s="983"/>
      <c r="BV724" s="983"/>
      <c r="BW724" s="983"/>
      <c r="BX724" s="983"/>
      <c r="BY724" s="983"/>
      <c r="BZ724" s="983"/>
      <c r="CA724" s="983"/>
      <c r="CB724" s="983"/>
      <c r="CC724" s="983"/>
      <c r="CD724" s="983"/>
      <c r="CE724" s="983"/>
      <c r="CF724" s="983"/>
      <c r="CG724" s="983"/>
      <c r="CH724" s="983"/>
      <c r="CI724" s="983"/>
      <c r="CJ724" s="983"/>
      <c r="CK724" s="983"/>
      <c r="CL724" s="983"/>
      <c r="CM724" s="983"/>
      <c r="CN724" s="983"/>
      <c r="CO724" s="983"/>
      <c r="CP724" s="983"/>
      <c r="CQ724" s="983"/>
      <c r="CR724" s="983"/>
      <c r="CS724" s="983"/>
      <c r="CT724" s="983"/>
      <c r="CU724" s="983"/>
      <c r="CV724" s="983"/>
      <c r="CW724" s="983"/>
      <c r="CX724" s="983"/>
      <c r="CY724" s="983"/>
      <c r="CZ724" s="983"/>
      <c r="DA724" s="983"/>
      <c r="DB724" s="983"/>
      <c r="DC724" s="983"/>
      <c r="DD724" s="983"/>
      <c r="DE724" s="983"/>
      <c r="DF724" s="983"/>
      <c r="DG724" s="983"/>
      <c r="DH724" s="983"/>
      <c r="DI724" s="983"/>
      <c r="DJ724" s="983"/>
      <c r="DK724" s="983"/>
      <c r="DL724" s="983"/>
      <c r="DM724" s="983"/>
      <c r="DN724" s="983"/>
      <c r="DO724" s="983"/>
      <c r="DP724" s="983"/>
      <c r="DQ724" s="983"/>
      <c r="DR724" s="983"/>
      <c r="DS724" s="983"/>
      <c r="DT724" s="983"/>
      <c r="DU724" s="983"/>
      <c r="DV724" s="983"/>
      <c r="DW724" s="983"/>
      <c r="DX724" s="983"/>
      <c r="DY724" s="983"/>
      <c r="DZ724" s="983"/>
      <c r="EA724" s="983"/>
      <c r="EB724" s="983"/>
      <c r="EC724" s="983"/>
      <c r="ED724" s="983"/>
      <c r="EE724" s="983"/>
      <c r="EF724" s="983"/>
      <c r="EG724" s="983"/>
      <c r="EH724" s="983"/>
      <c r="EI724" s="983"/>
      <c r="EJ724" s="983"/>
      <c r="EK724" s="983"/>
      <c r="EL724" s="983"/>
      <c r="EM724" s="983"/>
      <c r="EN724" s="983"/>
      <c r="EO724" s="983"/>
      <c r="EP724" s="983"/>
      <c r="EQ724" s="983"/>
      <c r="ER724" s="983"/>
      <c r="ES724" s="983"/>
    </row>
    <row r="725" spans="1:149" s="1040" customFormat="1" ht="16.5" customHeight="1">
      <c r="A725" s="1006"/>
      <c r="B725" s="1007"/>
      <c r="C725" s="1042"/>
      <c r="D725" s="1009"/>
      <c r="E725" s="1009"/>
      <c r="F725" s="930"/>
      <c r="G725" s="814"/>
      <c r="H725" s="1043"/>
      <c r="I725" s="1039"/>
      <c r="J725" s="1039"/>
      <c r="K725" s="1039"/>
      <c r="L725" s="1039"/>
      <c r="M725" s="1039"/>
      <c r="N725" s="1039"/>
      <c r="O725" s="1039"/>
      <c r="P725" s="1039"/>
      <c r="Q725" s="1039"/>
      <c r="R725" s="1039"/>
      <c r="S725" s="1039"/>
      <c r="T725" s="1039"/>
      <c r="U725" s="1039"/>
      <c r="V725" s="1039"/>
      <c r="W725" s="1039"/>
      <c r="X725" s="1039"/>
      <c r="Y725" s="1039"/>
      <c r="Z725" s="1039"/>
      <c r="AA725" s="1039"/>
      <c r="AB725" s="1039"/>
      <c r="AC725" s="1039"/>
      <c r="AD725" s="1039"/>
      <c r="AE725" s="1039"/>
      <c r="AF725" s="1039"/>
      <c r="AG725" s="1039"/>
      <c r="AH725" s="1039"/>
      <c r="AI725" s="1039"/>
      <c r="AJ725" s="1039"/>
      <c r="AK725" s="1039"/>
      <c r="AL725" s="1039"/>
      <c r="AM725" s="1039"/>
      <c r="AN725" s="1039"/>
      <c r="AO725" s="1039"/>
      <c r="AP725" s="1039"/>
      <c r="AQ725" s="1039"/>
      <c r="AR725" s="1039"/>
      <c r="AS725" s="1039"/>
      <c r="AT725" s="1039"/>
      <c r="AU725" s="1039"/>
      <c r="AV725" s="1039"/>
      <c r="AW725" s="1039"/>
      <c r="AX725" s="1039"/>
      <c r="AY725" s="1039"/>
      <c r="AZ725" s="1039"/>
      <c r="BA725" s="1039"/>
      <c r="BB725" s="1039"/>
      <c r="BC725" s="1039"/>
      <c r="BD725" s="1039"/>
      <c r="BE725" s="1039"/>
      <c r="BF725" s="1039"/>
      <c r="BG725" s="1039"/>
      <c r="BH725" s="1039"/>
      <c r="BI725" s="1039"/>
      <c r="BJ725" s="1039"/>
      <c r="BK725" s="1039"/>
      <c r="BL725" s="1039"/>
      <c r="BM725" s="1039"/>
      <c r="BN725" s="1039"/>
      <c r="BO725" s="1039"/>
      <c r="BP725" s="1039"/>
      <c r="BQ725" s="1039"/>
      <c r="BR725" s="1039"/>
      <c r="BS725" s="1039"/>
      <c r="BT725" s="1039"/>
      <c r="BU725" s="1039"/>
      <c r="BV725" s="1039"/>
      <c r="BW725" s="1039"/>
      <c r="BX725" s="1039"/>
      <c r="BY725" s="1039"/>
      <c r="BZ725" s="1039"/>
      <c r="CA725" s="1039"/>
      <c r="CB725" s="1039"/>
      <c r="CC725" s="1039"/>
      <c r="CD725" s="1039"/>
      <c r="CE725" s="1039"/>
      <c r="CF725" s="1039"/>
      <c r="CG725" s="1039"/>
      <c r="CH725" s="1039"/>
      <c r="CI725" s="1039"/>
      <c r="CJ725" s="1039"/>
      <c r="CK725" s="1039"/>
      <c r="CL725" s="1039"/>
      <c r="CM725" s="1039"/>
      <c r="CN725" s="1039"/>
      <c r="CO725" s="1039"/>
      <c r="CP725" s="1039"/>
      <c r="CQ725" s="1039"/>
      <c r="CR725" s="1039"/>
      <c r="CS725" s="1039"/>
      <c r="CT725" s="1039"/>
      <c r="CU725" s="1039"/>
      <c r="CV725" s="1039"/>
      <c r="CW725" s="1039"/>
      <c r="CX725" s="1039"/>
      <c r="CY725" s="1039"/>
      <c r="CZ725" s="1039"/>
      <c r="DA725" s="1039"/>
      <c r="DB725" s="1039"/>
      <c r="DC725" s="1039"/>
      <c r="DD725" s="1039"/>
      <c r="DE725" s="1039"/>
      <c r="DF725" s="1039"/>
      <c r="DG725" s="1039"/>
      <c r="DH725" s="1039"/>
      <c r="DI725" s="1039"/>
      <c r="DJ725" s="1039"/>
      <c r="DK725" s="1039"/>
      <c r="DL725" s="1039"/>
      <c r="DM725" s="1039"/>
      <c r="DN725" s="1039"/>
      <c r="DO725" s="1039"/>
      <c r="DP725" s="1039"/>
      <c r="DQ725" s="1039"/>
      <c r="DR725" s="1039"/>
      <c r="DS725" s="1039"/>
      <c r="DT725" s="1039"/>
      <c r="DU725" s="1039"/>
      <c r="DV725" s="1039"/>
      <c r="DW725" s="1039"/>
      <c r="DX725" s="1039"/>
      <c r="DY725" s="1039"/>
      <c r="DZ725" s="1039"/>
      <c r="EA725" s="1039"/>
      <c r="EB725" s="1039"/>
      <c r="EC725" s="1039"/>
      <c r="ED725" s="1039"/>
      <c r="EE725" s="1039"/>
      <c r="EF725" s="1039"/>
      <c r="EG725" s="1039"/>
      <c r="EH725" s="1039"/>
      <c r="EI725" s="1039"/>
      <c r="EJ725" s="1039"/>
      <c r="EK725" s="1039"/>
      <c r="EL725" s="1039"/>
      <c r="EM725" s="1039"/>
      <c r="EN725" s="1039"/>
      <c r="EO725" s="1039"/>
      <c r="EP725" s="1039"/>
      <c r="EQ725" s="1039"/>
      <c r="ER725" s="1039"/>
      <c r="ES725" s="1039"/>
    </row>
    <row r="726" spans="1:149" s="1040" customFormat="1" ht="32.25" customHeight="1">
      <c r="A726" s="806" t="s">
        <v>1797</v>
      </c>
      <c r="B726" s="840"/>
      <c r="C726" s="886" t="s">
        <v>1798</v>
      </c>
      <c r="D726" s="847"/>
      <c r="E726" s="848"/>
      <c r="F726" s="849"/>
      <c r="G726" s="814"/>
      <c r="H726" s="1043"/>
      <c r="I726" s="1039"/>
      <c r="J726" s="1039"/>
      <c r="K726" s="1039"/>
      <c r="L726" s="1039"/>
      <c r="M726" s="1039"/>
      <c r="N726" s="1039"/>
      <c r="O726" s="1039"/>
      <c r="P726" s="983"/>
      <c r="Q726" s="983"/>
      <c r="R726" s="983"/>
      <c r="S726" s="983"/>
      <c r="T726" s="983"/>
      <c r="U726" s="983"/>
      <c r="V726" s="983"/>
      <c r="W726" s="983"/>
      <c r="X726" s="983"/>
      <c r="Y726" s="983"/>
      <c r="Z726" s="983"/>
      <c r="AA726" s="983"/>
      <c r="AB726" s="983"/>
      <c r="AC726" s="983"/>
      <c r="AD726" s="983"/>
      <c r="AE726" s="983"/>
      <c r="AF726" s="983"/>
      <c r="AG726" s="983"/>
      <c r="AH726" s="983"/>
      <c r="AI726" s="983"/>
      <c r="AJ726" s="983"/>
      <c r="AK726" s="983"/>
      <c r="AL726" s="983"/>
      <c r="AM726" s="983"/>
      <c r="AN726" s="983"/>
      <c r="AO726" s="983"/>
      <c r="AP726" s="983"/>
      <c r="AQ726" s="983"/>
      <c r="AR726" s="983"/>
      <c r="AS726" s="983"/>
      <c r="AT726" s="983"/>
      <c r="AU726" s="983"/>
      <c r="AV726" s="983"/>
      <c r="AW726" s="983"/>
      <c r="AX726" s="983"/>
      <c r="AY726" s="983"/>
      <c r="AZ726" s="983"/>
      <c r="BA726" s="983"/>
      <c r="BB726" s="983"/>
      <c r="BC726" s="983"/>
      <c r="BD726" s="983"/>
      <c r="BE726" s="983"/>
      <c r="BF726" s="983"/>
      <c r="BG726" s="983"/>
      <c r="BH726" s="983"/>
      <c r="BI726" s="983"/>
      <c r="BJ726" s="983"/>
      <c r="BK726" s="983"/>
      <c r="BL726" s="983"/>
      <c r="BM726" s="983"/>
      <c r="BN726" s="983"/>
      <c r="BO726" s="983"/>
      <c r="BP726" s="983"/>
      <c r="BQ726" s="983"/>
      <c r="BR726" s="983"/>
      <c r="BS726" s="983"/>
      <c r="BT726" s="983"/>
      <c r="BU726" s="983"/>
      <c r="BV726" s="983"/>
      <c r="BW726" s="983"/>
      <c r="BX726" s="983"/>
      <c r="BY726" s="983"/>
      <c r="BZ726" s="983"/>
      <c r="CA726" s="983"/>
      <c r="CB726" s="983"/>
      <c r="CC726" s="983"/>
      <c r="CD726" s="983"/>
      <c r="CE726" s="983"/>
      <c r="CF726" s="983"/>
      <c r="CG726" s="983"/>
      <c r="CH726" s="983"/>
      <c r="CI726" s="983"/>
      <c r="CJ726" s="983"/>
      <c r="CK726" s="983"/>
      <c r="CL726" s="983"/>
      <c r="CM726" s="983"/>
      <c r="CN726" s="983"/>
      <c r="CO726" s="983"/>
      <c r="CP726" s="983"/>
      <c r="CQ726" s="983"/>
      <c r="CR726" s="983"/>
      <c r="CS726" s="983"/>
      <c r="CT726" s="983"/>
      <c r="CU726" s="983"/>
      <c r="CV726" s="983"/>
      <c r="CW726" s="983"/>
      <c r="CX726" s="983"/>
      <c r="CY726" s="983"/>
      <c r="CZ726" s="983"/>
      <c r="DA726" s="983"/>
      <c r="DB726" s="983"/>
      <c r="DC726" s="983"/>
      <c r="DD726" s="983"/>
      <c r="DE726" s="983"/>
      <c r="DF726" s="983"/>
      <c r="DG726" s="983"/>
      <c r="DH726" s="983"/>
      <c r="DI726" s="983"/>
      <c r="DJ726" s="983"/>
      <c r="DK726" s="983"/>
      <c r="DL726" s="983"/>
      <c r="DM726" s="983"/>
      <c r="DN726" s="983"/>
      <c r="DO726" s="983"/>
      <c r="DP726" s="983"/>
      <c r="DQ726" s="983"/>
      <c r="DR726" s="983"/>
      <c r="DS726" s="983"/>
      <c r="DT726" s="983"/>
      <c r="DU726" s="983"/>
      <c r="DV726" s="983"/>
      <c r="DW726" s="983"/>
      <c r="DX726" s="983"/>
      <c r="DY726" s="983"/>
      <c r="DZ726" s="983"/>
      <c r="EA726" s="983"/>
      <c r="EB726" s="983"/>
      <c r="EC726" s="983"/>
      <c r="ED726" s="983"/>
      <c r="EE726" s="983"/>
      <c r="EF726" s="983"/>
      <c r="EG726" s="983"/>
      <c r="EH726" s="983"/>
      <c r="EI726" s="983"/>
      <c r="EJ726" s="983"/>
      <c r="EK726" s="983"/>
      <c r="EL726" s="983"/>
      <c r="EM726" s="983"/>
      <c r="EN726" s="983"/>
      <c r="EO726" s="983"/>
      <c r="EP726" s="983"/>
      <c r="EQ726" s="983"/>
      <c r="ER726" s="983"/>
      <c r="ES726" s="983"/>
    </row>
    <row r="727" spans="1:149" s="1040" customFormat="1" ht="15" customHeight="1">
      <c r="A727" s="806"/>
      <c r="B727" s="840"/>
      <c r="C727" s="886" t="s">
        <v>1469</v>
      </c>
      <c r="D727" s="847" t="s">
        <v>42</v>
      </c>
      <c r="E727" s="847">
        <v>20</v>
      </c>
      <c r="F727" s="849"/>
      <c r="G727" s="814">
        <f>F727*E727</f>
        <v>0</v>
      </c>
      <c r="H727" s="1043"/>
      <c r="I727" s="1039"/>
      <c r="J727" s="1039"/>
      <c r="K727" s="1039"/>
      <c r="L727" s="1039"/>
      <c r="M727" s="1039"/>
      <c r="N727" s="1039"/>
      <c r="O727" s="1039"/>
      <c r="P727" s="983"/>
      <c r="Q727" s="983"/>
      <c r="R727" s="983"/>
      <c r="S727" s="983"/>
      <c r="T727" s="983"/>
      <c r="U727" s="983"/>
      <c r="V727" s="983"/>
      <c r="W727" s="983"/>
      <c r="X727" s="983"/>
      <c r="Y727" s="983"/>
      <c r="Z727" s="983"/>
      <c r="AA727" s="983"/>
      <c r="AB727" s="983"/>
      <c r="AC727" s="983"/>
      <c r="AD727" s="983"/>
      <c r="AE727" s="983"/>
      <c r="AF727" s="983"/>
      <c r="AG727" s="983"/>
      <c r="AH727" s="983"/>
      <c r="AI727" s="983"/>
      <c r="AJ727" s="983"/>
      <c r="AK727" s="983"/>
      <c r="AL727" s="983"/>
      <c r="AM727" s="983"/>
      <c r="AN727" s="983"/>
      <c r="AO727" s="983"/>
      <c r="AP727" s="983"/>
      <c r="AQ727" s="983"/>
      <c r="AR727" s="983"/>
      <c r="AS727" s="983"/>
      <c r="AT727" s="983"/>
      <c r="AU727" s="983"/>
      <c r="AV727" s="983"/>
      <c r="AW727" s="983"/>
      <c r="AX727" s="983"/>
      <c r="AY727" s="983"/>
      <c r="AZ727" s="983"/>
      <c r="BA727" s="983"/>
      <c r="BB727" s="983"/>
      <c r="BC727" s="983"/>
      <c r="BD727" s="983"/>
      <c r="BE727" s="983"/>
      <c r="BF727" s="983"/>
      <c r="BG727" s="983"/>
      <c r="BH727" s="983"/>
      <c r="BI727" s="983"/>
      <c r="BJ727" s="983"/>
      <c r="BK727" s="983"/>
      <c r="BL727" s="983"/>
      <c r="BM727" s="983"/>
      <c r="BN727" s="983"/>
      <c r="BO727" s="983"/>
      <c r="BP727" s="983"/>
      <c r="BQ727" s="983"/>
      <c r="BR727" s="983"/>
      <c r="BS727" s="983"/>
      <c r="BT727" s="983"/>
      <c r="BU727" s="983"/>
      <c r="BV727" s="983"/>
      <c r="BW727" s="983"/>
      <c r="BX727" s="983"/>
      <c r="BY727" s="983"/>
      <c r="BZ727" s="983"/>
      <c r="CA727" s="983"/>
      <c r="CB727" s="983"/>
      <c r="CC727" s="983"/>
      <c r="CD727" s="983"/>
      <c r="CE727" s="983"/>
      <c r="CF727" s="983"/>
      <c r="CG727" s="983"/>
      <c r="CH727" s="983"/>
      <c r="CI727" s="983"/>
      <c r="CJ727" s="983"/>
      <c r="CK727" s="983"/>
      <c r="CL727" s="983"/>
      <c r="CM727" s="983"/>
      <c r="CN727" s="983"/>
      <c r="CO727" s="983"/>
      <c r="CP727" s="983"/>
      <c r="CQ727" s="983"/>
      <c r="CR727" s="983"/>
      <c r="CS727" s="983"/>
      <c r="CT727" s="983"/>
      <c r="CU727" s="983"/>
      <c r="CV727" s="983"/>
      <c r="CW727" s="983"/>
      <c r="CX727" s="983"/>
      <c r="CY727" s="983"/>
      <c r="CZ727" s="983"/>
      <c r="DA727" s="983"/>
      <c r="DB727" s="983"/>
      <c r="DC727" s="983"/>
      <c r="DD727" s="983"/>
      <c r="DE727" s="983"/>
      <c r="DF727" s="983"/>
      <c r="DG727" s="983"/>
      <c r="DH727" s="983"/>
      <c r="DI727" s="983"/>
      <c r="DJ727" s="983"/>
      <c r="DK727" s="983"/>
      <c r="DL727" s="983"/>
      <c r="DM727" s="983"/>
      <c r="DN727" s="983"/>
      <c r="DO727" s="983"/>
      <c r="DP727" s="983"/>
      <c r="DQ727" s="983"/>
      <c r="DR727" s="983"/>
      <c r="DS727" s="983"/>
      <c r="DT727" s="983"/>
      <c r="DU727" s="983"/>
      <c r="DV727" s="983"/>
      <c r="DW727" s="983"/>
      <c r="DX727" s="983"/>
      <c r="DY727" s="983"/>
      <c r="DZ727" s="983"/>
      <c r="EA727" s="983"/>
      <c r="EB727" s="983"/>
      <c r="EC727" s="983"/>
      <c r="ED727" s="983"/>
      <c r="EE727" s="983"/>
      <c r="EF727" s="983"/>
      <c r="EG727" s="983"/>
      <c r="EH727" s="983"/>
      <c r="EI727" s="983"/>
      <c r="EJ727" s="983"/>
      <c r="EK727" s="983"/>
      <c r="EL727" s="983"/>
      <c r="EM727" s="983"/>
      <c r="EN727" s="983"/>
      <c r="EO727" s="983"/>
      <c r="EP727" s="983"/>
      <c r="EQ727" s="983"/>
      <c r="ER727" s="983"/>
      <c r="ES727" s="983"/>
    </row>
    <row r="728" spans="1:149" s="1040" customFormat="1" ht="16.5" customHeight="1">
      <c r="A728" s="1006"/>
      <c r="B728" s="1007"/>
      <c r="C728" s="1042"/>
      <c r="D728" s="1009"/>
      <c r="E728" s="1009"/>
      <c r="F728" s="930"/>
      <c r="G728" s="814"/>
      <c r="H728" s="1043"/>
      <c r="I728" s="1039"/>
      <c r="J728" s="1039"/>
      <c r="K728" s="1039"/>
      <c r="L728" s="1039"/>
      <c r="M728" s="1039"/>
      <c r="N728" s="1039"/>
      <c r="O728" s="1039"/>
      <c r="P728" s="1039"/>
      <c r="Q728" s="1039"/>
      <c r="R728" s="1039"/>
      <c r="S728" s="1039"/>
      <c r="T728" s="1039"/>
      <c r="U728" s="1039"/>
      <c r="V728" s="1039"/>
      <c r="W728" s="1039"/>
      <c r="X728" s="1039"/>
      <c r="Y728" s="1039"/>
      <c r="Z728" s="1039"/>
      <c r="AA728" s="1039"/>
      <c r="AB728" s="1039"/>
      <c r="AC728" s="1039"/>
      <c r="AD728" s="1039"/>
      <c r="AE728" s="1039"/>
      <c r="AF728" s="1039"/>
      <c r="AG728" s="1039"/>
      <c r="AH728" s="1039"/>
      <c r="AI728" s="1039"/>
      <c r="AJ728" s="1039"/>
      <c r="AK728" s="1039"/>
      <c r="AL728" s="1039"/>
      <c r="AM728" s="1039"/>
      <c r="AN728" s="1039"/>
      <c r="AO728" s="1039"/>
      <c r="AP728" s="1039"/>
      <c r="AQ728" s="1039"/>
      <c r="AR728" s="1039"/>
      <c r="AS728" s="1039"/>
      <c r="AT728" s="1039"/>
      <c r="AU728" s="1039"/>
      <c r="AV728" s="1039"/>
      <c r="AW728" s="1039"/>
      <c r="AX728" s="1039"/>
      <c r="AY728" s="1039"/>
      <c r="AZ728" s="1039"/>
      <c r="BA728" s="1039"/>
      <c r="BB728" s="1039"/>
      <c r="BC728" s="1039"/>
      <c r="BD728" s="1039"/>
      <c r="BE728" s="1039"/>
      <c r="BF728" s="1039"/>
      <c r="BG728" s="1039"/>
      <c r="BH728" s="1039"/>
      <c r="BI728" s="1039"/>
      <c r="BJ728" s="1039"/>
      <c r="BK728" s="1039"/>
      <c r="BL728" s="1039"/>
      <c r="BM728" s="1039"/>
      <c r="BN728" s="1039"/>
      <c r="BO728" s="1039"/>
      <c r="BP728" s="1039"/>
      <c r="BQ728" s="1039"/>
      <c r="BR728" s="1039"/>
      <c r="BS728" s="1039"/>
      <c r="BT728" s="1039"/>
      <c r="BU728" s="1039"/>
      <c r="BV728" s="1039"/>
      <c r="BW728" s="1039"/>
      <c r="BX728" s="1039"/>
      <c r="BY728" s="1039"/>
      <c r="BZ728" s="1039"/>
      <c r="CA728" s="1039"/>
      <c r="CB728" s="1039"/>
      <c r="CC728" s="1039"/>
      <c r="CD728" s="1039"/>
      <c r="CE728" s="1039"/>
      <c r="CF728" s="1039"/>
      <c r="CG728" s="1039"/>
      <c r="CH728" s="1039"/>
      <c r="CI728" s="1039"/>
      <c r="CJ728" s="1039"/>
      <c r="CK728" s="1039"/>
      <c r="CL728" s="1039"/>
      <c r="CM728" s="1039"/>
      <c r="CN728" s="1039"/>
      <c r="CO728" s="1039"/>
      <c r="CP728" s="1039"/>
      <c r="CQ728" s="1039"/>
      <c r="CR728" s="1039"/>
      <c r="CS728" s="1039"/>
      <c r="CT728" s="1039"/>
      <c r="CU728" s="1039"/>
      <c r="CV728" s="1039"/>
      <c r="CW728" s="1039"/>
      <c r="CX728" s="1039"/>
      <c r="CY728" s="1039"/>
      <c r="CZ728" s="1039"/>
      <c r="DA728" s="1039"/>
      <c r="DB728" s="1039"/>
      <c r="DC728" s="1039"/>
      <c r="DD728" s="1039"/>
      <c r="DE728" s="1039"/>
      <c r="DF728" s="1039"/>
      <c r="DG728" s="1039"/>
      <c r="DH728" s="1039"/>
      <c r="DI728" s="1039"/>
      <c r="DJ728" s="1039"/>
      <c r="DK728" s="1039"/>
      <c r="DL728" s="1039"/>
      <c r="DM728" s="1039"/>
      <c r="DN728" s="1039"/>
      <c r="DO728" s="1039"/>
      <c r="DP728" s="1039"/>
      <c r="DQ728" s="1039"/>
      <c r="DR728" s="1039"/>
      <c r="DS728" s="1039"/>
      <c r="DT728" s="1039"/>
      <c r="DU728" s="1039"/>
      <c r="DV728" s="1039"/>
      <c r="DW728" s="1039"/>
      <c r="DX728" s="1039"/>
      <c r="DY728" s="1039"/>
      <c r="DZ728" s="1039"/>
      <c r="EA728" s="1039"/>
      <c r="EB728" s="1039"/>
      <c r="EC728" s="1039"/>
      <c r="ED728" s="1039"/>
      <c r="EE728" s="1039"/>
      <c r="EF728" s="1039"/>
      <c r="EG728" s="1039"/>
      <c r="EH728" s="1039"/>
      <c r="EI728" s="1039"/>
      <c r="EJ728" s="1039"/>
      <c r="EK728" s="1039"/>
      <c r="EL728" s="1039"/>
      <c r="EM728" s="1039"/>
      <c r="EN728" s="1039"/>
      <c r="EO728" s="1039"/>
      <c r="EP728" s="1039"/>
      <c r="EQ728" s="1039"/>
      <c r="ER728" s="1039"/>
      <c r="ES728" s="1039"/>
    </row>
    <row r="729" spans="1:149" s="1040" customFormat="1" ht="17.25" customHeight="1">
      <c r="A729" s="806" t="s">
        <v>1799</v>
      </c>
      <c r="B729" s="840"/>
      <c r="C729" s="886" t="s">
        <v>1800</v>
      </c>
      <c r="D729" s="847"/>
      <c r="E729" s="848"/>
      <c r="F729" s="849"/>
      <c r="G729" s="814"/>
      <c r="H729" s="1043"/>
      <c r="I729" s="1039"/>
      <c r="J729" s="1039"/>
      <c r="K729" s="1039"/>
      <c r="L729" s="1039"/>
      <c r="M729" s="1039"/>
      <c r="N729" s="1039"/>
      <c r="O729" s="1039"/>
      <c r="P729" s="983"/>
      <c r="Q729" s="983"/>
      <c r="R729" s="983"/>
      <c r="S729" s="983"/>
      <c r="T729" s="983"/>
      <c r="U729" s="983"/>
      <c r="V729" s="983"/>
      <c r="W729" s="983"/>
      <c r="X729" s="983"/>
      <c r="Y729" s="983"/>
      <c r="Z729" s="983"/>
      <c r="AA729" s="983"/>
      <c r="AB729" s="983"/>
      <c r="AC729" s="983"/>
      <c r="AD729" s="983"/>
      <c r="AE729" s="983"/>
      <c r="AF729" s="983"/>
      <c r="AG729" s="983"/>
      <c r="AH729" s="983"/>
      <c r="AI729" s="983"/>
      <c r="AJ729" s="983"/>
      <c r="AK729" s="983"/>
      <c r="AL729" s="983"/>
      <c r="AM729" s="983"/>
      <c r="AN729" s="983"/>
      <c r="AO729" s="983"/>
      <c r="AP729" s="983"/>
      <c r="AQ729" s="983"/>
      <c r="AR729" s="983"/>
      <c r="AS729" s="983"/>
      <c r="AT729" s="983"/>
      <c r="AU729" s="983"/>
      <c r="AV729" s="983"/>
      <c r="AW729" s="983"/>
      <c r="AX729" s="983"/>
      <c r="AY729" s="983"/>
      <c r="AZ729" s="983"/>
      <c r="BA729" s="983"/>
      <c r="BB729" s="983"/>
      <c r="BC729" s="983"/>
      <c r="BD729" s="983"/>
      <c r="BE729" s="983"/>
      <c r="BF729" s="983"/>
      <c r="BG729" s="983"/>
      <c r="BH729" s="983"/>
      <c r="BI729" s="983"/>
      <c r="BJ729" s="983"/>
      <c r="BK729" s="983"/>
      <c r="BL729" s="983"/>
      <c r="BM729" s="983"/>
      <c r="BN729" s="983"/>
      <c r="BO729" s="983"/>
      <c r="BP729" s="983"/>
      <c r="BQ729" s="983"/>
      <c r="BR729" s="983"/>
      <c r="BS729" s="983"/>
      <c r="BT729" s="983"/>
      <c r="BU729" s="983"/>
      <c r="BV729" s="983"/>
      <c r="BW729" s="983"/>
      <c r="BX729" s="983"/>
      <c r="BY729" s="983"/>
      <c r="BZ729" s="983"/>
      <c r="CA729" s="983"/>
      <c r="CB729" s="983"/>
      <c r="CC729" s="983"/>
      <c r="CD729" s="983"/>
      <c r="CE729" s="983"/>
      <c r="CF729" s="983"/>
      <c r="CG729" s="983"/>
      <c r="CH729" s="983"/>
      <c r="CI729" s="983"/>
      <c r="CJ729" s="983"/>
      <c r="CK729" s="983"/>
      <c r="CL729" s="983"/>
      <c r="CM729" s="983"/>
      <c r="CN729" s="983"/>
      <c r="CO729" s="983"/>
      <c r="CP729" s="983"/>
      <c r="CQ729" s="983"/>
      <c r="CR729" s="983"/>
      <c r="CS729" s="983"/>
      <c r="CT729" s="983"/>
      <c r="CU729" s="983"/>
      <c r="CV729" s="983"/>
      <c r="CW729" s="983"/>
      <c r="CX729" s="983"/>
      <c r="CY729" s="983"/>
      <c r="CZ729" s="983"/>
      <c r="DA729" s="983"/>
      <c r="DB729" s="983"/>
      <c r="DC729" s="983"/>
      <c r="DD729" s="983"/>
      <c r="DE729" s="983"/>
      <c r="DF729" s="983"/>
      <c r="DG729" s="983"/>
      <c r="DH729" s="983"/>
      <c r="DI729" s="983"/>
      <c r="DJ729" s="983"/>
      <c r="DK729" s="983"/>
      <c r="DL729" s="983"/>
      <c r="DM729" s="983"/>
      <c r="DN729" s="983"/>
      <c r="DO729" s="983"/>
      <c r="DP729" s="983"/>
      <c r="DQ729" s="983"/>
      <c r="DR729" s="983"/>
      <c r="DS729" s="983"/>
      <c r="DT729" s="983"/>
      <c r="DU729" s="983"/>
      <c r="DV729" s="983"/>
      <c r="DW729" s="983"/>
      <c r="DX729" s="983"/>
      <c r="DY729" s="983"/>
      <c r="DZ729" s="983"/>
      <c r="EA729" s="983"/>
      <c r="EB729" s="983"/>
      <c r="EC729" s="983"/>
      <c r="ED729" s="983"/>
      <c r="EE729" s="983"/>
      <c r="EF729" s="983"/>
      <c r="EG729" s="983"/>
      <c r="EH729" s="983"/>
      <c r="EI729" s="983"/>
      <c r="EJ729" s="983"/>
      <c r="EK729" s="983"/>
      <c r="EL729" s="983"/>
      <c r="EM729" s="983"/>
      <c r="EN729" s="983"/>
      <c r="EO729" s="983"/>
      <c r="EP729" s="983"/>
      <c r="EQ729" s="983"/>
      <c r="ER729" s="983"/>
      <c r="ES729" s="983"/>
    </row>
    <row r="730" spans="1:149" s="1040" customFormat="1" ht="15" customHeight="1">
      <c r="A730" s="806"/>
      <c r="B730" s="840"/>
      <c r="C730" s="886" t="s">
        <v>1240</v>
      </c>
      <c r="D730" s="847" t="s">
        <v>1453</v>
      </c>
      <c r="E730" s="847">
        <v>1</v>
      </c>
      <c r="F730" s="849"/>
      <c r="G730" s="814">
        <f>F730*E730</f>
        <v>0</v>
      </c>
      <c r="H730" s="1043"/>
      <c r="I730" s="1039"/>
      <c r="J730" s="1039"/>
      <c r="K730" s="1039"/>
      <c r="L730" s="1039"/>
      <c r="M730" s="1039"/>
      <c r="N730" s="1039"/>
      <c r="O730" s="1039"/>
      <c r="P730" s="983"/>
      <c r="Q730" s="983"/>
      <c r="R730" s="983"/>
      <c r="S730" s="983"/>
      <c r="T730" s="983"/>
      <c r="U730" s="983"/>
      <c r="V730" s="983"/>
      <c r="W730" s="983"/>
      <c r="X730" s="983"/>
      <c r="Y730" s="983"/>
      <c r="Z730" s="983"/>
      <c r="AA730" s="983"/>
      <c r="AB730" s="983"/>
      <c r="AC730" s="983"/>
      <c r="AD730" s="983"/>
      <c r="AE730" s="983"/>
      <c r="AF730" s="983"/>
      <c r="AG730" s="983"/>
      <c r="AH730" s="983"/>
      <c r="AI730" s="983"/>
      <c r="AJ730" s="983"/>
      <c r="AK730" s="983"/>
      <c r="AL730" s="983"/>
      <c r="AM730" s="983"/>
      <c r="AN730" s="983"/>
      <c r="AO730" s="983"/>
      <c r="AP730" s="983"/>
      <c r="AQ730" s="983"/>
      <c r="AR730" s="983"/>
      <c r="AS730" s="983"/>
      <c r="AT730" s="983"/>
      <c r="AU730" s="983"/>
      <c r="AV730" s="983"/>
      <c r="AW730" s="983"/>
      <c r="AX730" s="983"/>
      <c r="AY730" s="983"/>
      <c r="AZ730" s="983"/>
      <c r="BA730" s="983"/>
      <c r="BB730" s="983"/>
      <c r="BC730" s="983"/>
      <c r="BD730" s="983"/>
      <c r="BE730" s="983"/>
      <c r="BF730" s="983"/>
      <c r="BG730" s="983"/>
      <c r="BH730" s="983"/>
      <c r="BI730" s="983"/>
      <c r="BJ730" s="983"/>
      <c r="BK730" s="983"/>
      <c r="BL730" s="983"/>
      <c r="BM730" s="983"/>
      <c r="BN730" s="983"/>
      <c r="BO730" s="983"/>
      <c r="BP730" s="983"/>
      <c r="BQ730" s="983"/>
      <c r="BR730" s="983"/>
      <c r="BS730" s="983"/>
      <c r="BT730" s="983"/>
      <c r="BU730" s="983"/>
      <c r="BV730" s="983"/>
      <c r="BW730" s="983"/>
      <c r="BX730" s="983"/>
      <c r="BY730" s="983"/>
      <c r="BZ730" s="983"/>
      <c r="CA730" s="983"/>
      <c r="CB730" s="983"/>
      <c r="CC730" s="983"/>
      <c r="CD730" s="983"/>
      <c r="CE730" s="983"/>
      <c r="CF730" s="983"/>
      <c r="CG730" s="983"/>
      <c r="CH730" s="983"/>
      <c r="CI730" s="983"/>
      <c r="CJ730" s="983"/>
      <c r="CK730" s="983"/>
      <c r="CL730" s="983"/>
      <c r="CM730" s="983"/>
      <c r="CN730" s="983"/>
      <c r="CO730" s="983"/>
      <c r="CP730" s="983"/>
      <c r="CQ730" s="983"/>
      <c r="CR730" s="983"/>
      <c r="CS730" s="983"/>
      <c r="CT730" s="983"/>
      <c r="CU730" s="983"/>
      <c r="CV730" s="983"/>
      <c r="CW730" s="983"/>
      <c r="CX730" s="983"/>
      <c r="CY730" s="983"/>
      <c r="CZ730" s="983"/>
      <c r="DA730" s="983"/>
      <c r="DB730" s="983"/>
      <c r="DC730" s="983"/>
      <c r="DD730" s="983"/>
      <c r="DE730" s="983"/>
      <c r="DF730" s="983"/>
      <c r="DG730" s="983"/>
      <c r="DH730" s="983"/>
      <c r="DI730" s="983"/>
      <c r="DJ730" s="983"/>
      <c r="DK730" s="983"/>
      <c r="DL730" s="983"/>
      <c r="DM730" s="983"/>
      <c r="DN730" s="983"/>
      <c r="DO730" s="983"/>
      <c r="DP730" s="983"/>
      <c r="DQ730" s="983"/>
      <c r="DR730" s="983"/>
      <c r="DS730" s="983"/>
      <c r="DT730" s="983"/>
      <c r="DU730" s="983"/>
      <c r="DV730" s="983"/>
      <c r="DW730" s="983"/>
      <c r="DX730" s="983"/>
      <c r="DY730" s="983"/>
      <c r="DZ730" s="983"/>
      <c r="EA730" s="983"/>
      <c r="EB730" s="983"/>
      <c r="EC730" s="983"/>
      <c r="ED730" s="983"/>
      <c r="EE730" s="983"/>
      <c r="EF730" s="983"/>
      <c r="EG730" s="983"/>
      <c r="EH730" s="983"/>
      <c r="EI730" s="983"/>
      <c r="EJ730" s="983"/>
      <c r="EK730" s="983"/>
      <c r="EL730" s="983"/>
      <c r="EM730" s="983"/>
      <c r="EN730" s="983"/>
      <c r="EO730" s="983"/>
      <c r="EP730" s="983"/>
      <c r="EQ730" s="983"/>
      <c r="ER730" s="983"/>
      <c r="ES730" s="983"/>
    </row>
    <row r="731" spans="1:149" s="1040" customFormat="1" ht="16.5" customHeight="1">
      <c r="A731" s="1006"/>
      <c r="B731" s="1007"/>
      <c r="C731" s="1042"/>
      <c r="D731" s="1009"/>
      <c r="E731" s="1009"/>
      <c r="F731" s="930"/>
      <c r="G731" s="814"/>
      <c r="H731" s="1043"/>
      <c r="I731" s="1039"/>
      <c r="J731" s="1039"/>
      <c r="K731" s="1039"/>
      <c r="L731" s="1039"/>
      <c r="M731" s="1039"/>
      <c r="N731" s="1039"/>
      <c r="O731" s="1039"/>
      <c r="P731" s="1039"/>
      <c r="Q731" s="1039"/>
      <c r="R731" s="1039"/>
      <c r="S731" s="1039"/>
      <c r="T731" s="1039"/>
      <c r="U731" s="1039"/>
      <c r="V731" s="1039"/>
      <c r="W731" s="1039"/>
      <c r="X731" s="1039"/>
      <c r="Y731" s="1039"/>
      <c r="Z731" s="1039"/>
      <c r="AA731" s="1039"/>
      <c r="AB731" s="1039"/>
      <c r="AC731" s="1039"/>
      <c r="AD731" s="1039"/>
      <c r="AE731" s="1039"/>
      <c r="AF731" s="1039"/>
      <c r="AG731" s="1039"/>
      <c r="AH731" s="1039"/>
      <c r="AI731" s="1039"/>
      <c r="AJ731" s="1039"/>
      <c r="AK731" s="1039"/>
      <c r="AL731" s="1039"/>
      <c r="AM731" s="1039"/>
      <c r="AN731" s="1039"/>
      <c r="AO731" s="1039"/>
      <c r="AP731" s="1039"/>
      <c r="AQ731" s="1039"/>
      <c r="AR731" s="1039"/>
      <c r="AS731" s="1039"/>
      <c r="AT731" s="1039"/>
      <c r="AU731" s="1039"/>
      <c r="AV731" s="1039"/>
      <c r="AW731" s="1039"/>
      <c r="AX731" s="1039"/>
      <c r="AY731" s="1039"/>
      <c r="AZ731" s="1039"/>
      <c r="BA731" s="1039"/>
      <c r="BB731" s="1039"/>
      <c r="BC731" s="1039"/>
      <c r="BD731" s="1039"/>
      <c r="BE731" s="1039"/>
      <c r="BF731" s="1039"/>
      <c r="BG731" s="1039"/>
      <c r="BH731" s="1039"/>
      <c r="BI731" s="1039"/>
      <c r="BJ731" s="1039"/>
      <c r="BK731" s="1039"/>
      <c r="BL731" s="1039"/>
      <c r="BM731" s="1039"/>
      <c r="BN731" s="1039"/>
      <c r="BO731" s="1039"/>
      <c r="BP731" s="1039"/>
      <c r="BQ731" s="1039"/>
      <c r="BR731" s="1039"/>
      <c r="BS731" s="1039"/>
      <c r="BT731" s="1039"/>
      <c r="BU731" s="1039"/>
      <c r="BV731" s="1039"/>
      <c r="BW731" s="1039"/>
      <c r="BX731" s="1039"/>
      <c r="BY731" s="1039"/>
      <c r="BZ731" s="1039"/>
      <c r="CA731" s="1039"/>
      <c r="CB731" s="1039"/>
      <c r="CC731" s="1039"/>
      <c r="CD731" s="1039"/>
      <c r="CE731" s="1039"/>
      <c r="CF731" s="1039"/>
      <c r="CG731" s="1039"/>
      <c r="CH731" s="1039"/>
      <c r="CI731" s="1039"/>
      <c r="CJ731" s="1039"/>
      <c r="CK731" s="1039"/>
      <c r="CL731" s="1039"/>
      <c r="CM731" s="1039"/>
      <c r="CN731" s="1039"/>
      <c r="CO731" s="1039"/>
      <c r="CP731" s="1039"/>
      <c r="CQ731" s="1039"/>
      <c r="CR731" s="1039"/>
      <c r="CS731" s="1039"/>
      <c r="CT731" s="1039"/>
      <c r="CU731" s="1039"/>
      <c r="CV731" s="1039"/>
      <c r="CW731" s="1039"/>
      <c r="CX731" s="1039"/>
      <c r="CY731" s="1039"/>
      <c r="CZ731" s="1039"/>
      <c r="DA731" s="1039"/>
      <c r="DB731" s="1039"/>
      <c r="DC731" s="1039"/>
      <c r="DD731" s="1039"/>
      <c r="DE731" s="1039"/>
      <c r="DF731" s="1039"/>
      <c r="DG731" s="1039"/>
      <c r="DH731" s="1039"/>
      <c r="DI731" s="1039"/>
      <c r="DJ731" s="1039"/>
      <c r="DK731" s="1039"/>
      <c r="DL731" s="1039"/>
      <c r="DM731" s="1039"/>
      <c r="DN731" s="1039"/>
      <c r="DO731" s="1039"/>
      <c r="DP731" s="1039"/>
      <c r="DQ731" s="1039"/>
      <c r="DR731" s="1039"/>
      <c r="DS731" s="1039"/>
      <c r="DT731" s="1039"/>
      <c r="DU731" s="1039"/>
      <c r="DV731" s="1039"/>
      <c r="DW731" s="1039"/>
      <c r="DX731" s="1039"/>
      <c r="DY731" s="1039"/>
      <c r="DZ731" s="1039"/>
      <c r="EA731" s="1039"/>
      <c r="EB731" s="1039"/>
      <c r="EC731" s="1039"/>
      <c r="ED731" s="1039"/>
      <c r="EE731" s="1039"/>
      <c r="EF731" s="1039"/>
      <c r="EG731" s="1039"/>
      <c r="EH731" s="1039"/>
      <c r="EI731" s="1039"/>
      <c r="EJ731" s="1039"/>
      <c r="EK731" s="1039"/>
      <c r="EL731" s="1039"/>
      <c r="EM731" s="1039"/>
      <c r="EN731" s="1039"/>
      <c r="EO731" s="1039"/>
      <c r="EP731" s="1039"/>
      <c r="EQ731" s="1039"/>
      <c r="ER731" s="1039"/>
      <c r="ES731" s="1039"/>
    </row>
    <row r="732" spans="1:149" s="1040" customFormat="1" ht="32">
      <c r="A732" s="806" t="s">
        <v>1801</v>
      </c>
      <c r="B732" s="840"/>
      <c r="C732" s="886" t="s">
        <v>364</v>
      </c>
      <c r="D732" s="847"/>
      <c r="E732" s="848"/>
      <c r="F732" s="849"/>
      <c r="G732" s="814"/>
      <c r="H732" s="1043"/>
      <c r="I732" s="1039"/>
      <c r="J732" s="1039"/>
      <c r="K732" s="1039"/>
      <c r="L732" s="1039"/>
      <c r="M732" s="1039"/>
      <c r="N732" s="1039"/>
      <c r="O732" s="1039"/>
      <c r="P732" s="983"/>
      <c r="Q732" s="983"/>
      <c r="R732" s="983"/>
      <c r="S732" s="983"/>
      <c r="T732" s="983"/>
      <c r="U732" s="983"/>
      <c r="V732" s="983"/>
      <c r="W732" s="983"/>
      <c r="X732" s="983"/>
      <c r="Y732" s="983"/>
      <c r="Z732" s="983"/>
      <c r="AA732" s="983"/>
      <c r="AB732" s="983"/>
      <c r="AC732" s="983"/>
      <c r="AD732" s="983"/>
      <c r="AE732" s="983"/>
      <c r="AF732" s="983"/>
      <c r="AG732" s="983"/>
      <c r="AH732" s="983"/>
      <c r="AI732" s="983"/>
      <c r="AJ732" s="983"/>
      <c r="AK732" s="983"/>
      <c r="AL732" s="983"/>
      <c r="AM732" s="983"/>
      <c r="AN732" s="983"/>
      <c r="AO732" s="983"/>
      <c r="AP732" s="983"/>
      <c r="AQ732" s="983"/>
      <c r="AR732" s="983"/>
      <c r="AS732" s="983"/>
      <c r="AT732" s="983"/>
      <c r="AU732" s="983"/>
      <c r="AV732" s="983"/>
      <c r="AW732" s="983"/>
      <c r="AX732" s="983"/>
      <c r="AY732" s="983"/>
      <c r="AZ732" s="983"/>
      <c r="BA732" s="983"/>
      <c r="BB732" s="983"/>
      <c r="BC732" s="983"/>
      <c r="BD732" s="983"/>
      <c r="BE732" s="983"/>
      <c r="BF732" s="983"/>
      <c r="BG732" s="983"/>
      <c r="BH732" s="983"/>
      <c r="BI732" s="983"/>
      <c r="BJ732" s="983"/>
      <c r="BK732" s="983"/>
      <c r="BL732" s="983"/>
      <c r="BM732" s="983"/>
      <c r="BN732" s="983"/>
      <c r="BO732" s="983"/>
      <c r="BP732" s="983"/>
      <c r="BQ732" s="983"/>
      <c r="BR732" s="983"/>
      <c r="BS732" s="983"/>
      <c r="BT732" s="983"/>
      <c r="BU732" s="983"/>
      <c r="BV732" s="983"/>
      <c r="BW732" s="983"/>
      <c r="BX732" s="983"/>
      <c r="BY732" s="983"/>
      <c r="BZ732" s="983"/>
      <c r="CA732" s="983"/>
      <c r="CB732" s="983"/>
      <c r="CC732" s="983"/>
      <c r="CD732" s="983"/>
      <c r="CE732" s="983"/>
      <c r="CF732" s="983"/>
      <c r="CG732" s="983"/>
      <c r="CH732" s="983"/>
      <c r="CI732" s="983"/>
      <c r="CJ732" s="983"/>
      <c r="CK732" s="983"/>
      <c r="CL732" s="983"/>
      <c r="CM732" s="983"/>
      <c r="CN732" s="983"/>
      <c r="CO732" s="983"/>
      <c r="CP732" s="983"/>
      <c r="CQ732" s="983"/>
      <c r="CR732" s="983"/>
      <c r="CS732" s="983"/>
      <c r="CT732" s="983"/>
      <c r="CU732" s="983"/>
      <c r="CV732" s="983"/>
      <c r="CW732" s="983"/>
      <c r="CX732" s="983"/>
      <c r="CY732" s="983"/>
      <c r="CZ732" s="983"/>
      <c r="DA732" s="983"/>
      <c r="DB732" s="983"/>
      <c r="DC732" s="983"/>
      <c r="DD732" s="983"/>
      <c r="DE732" s="983"/>
      <c r="DF732" s="983"/>
      <c r="DG732" s="983"/>
      <c r="DH732" s="983"/>
      <c r="DI732" s="983"/>
      <c r="DJ732" s="983"/>
      <c r="DK732" s="983"/>
      <c r="DL732" s="983"/>
      <c r="DM732" s="983"/>
      <c r="DN732" s="983"/>
      <c r="DO732" s="983"/>
      <c r="DP732" s="983"/>
      <c r="DQ732" s="983"/>
      <c r="DR732" s="983"/>
      <c r="DS732" s="983"/>
      <c r="DT732" s="983"/>
      <c r="DU732" s="983"/>
      <c r="DV732" s="983"/>
      <c r="DW732" s="983"/>
      <c r="DX732" s="983"/>
      <c r="DY732" s="983"/>
      <c r="DZ732" s="983"/>
      <c r="EA732" s="983"/>
      <c r="EB732" s="983"/>
      <c r="EC732" s="983"/>
      <c r="ED732" s="983"/>
      <c r="EE732" s="983"/>
      <c r="EF732" s="983"/>
      <c r="EG732" s="983"/>
      <c r="EH732" s="983"/>
      <c r="EI732" s="983"/>
      <c r="EJ732" s="983"/>
      <c r="EK732" s="983"/>
      <c r="EL732" s="983"/>
      <c r="EM732" s="983"/>
      <c r="EN732" s="983"/>
      <c r="EO732" s="983"/>
      <c r="EP732" s="983"/>
      <c r="EQ732" s="983"/>
      <c r="ER732" s="983"/>
      <c r="ES732" s="983"/>
    </row>
    <row r="733" spans="1:149" s="1040" customFormat="1" ht="15" customHeight="1">
      <c r="A733" s="806"/>
      <c r="B733" s="840"/>
      <c r="C733" s="886" t="s">
        <v>1802</v>
      </c>
      <c r="D733" s="847" t="s">
        <v>135</v>
      </c>
      <c r="E733" s="847">
        <v>1</v>
      </c>
      <c r="F733" s="849"/>
      <c r="G733" s="814">
        <f>F733*E733</f>
        <v>0</v>
      </c>
      <c r="H733" s="1043"/>
      <c r="I733" s="1039"/>
      <c r="J733" s="1039"/>
      <c r="K733" s="1039"/>
      <c r="L733" s="1039"/>
      <c r="M733" s="1039"/>
      <c r="N733" s="1039"/>
      <c r="O733" s="1039"/>
      <c r="P733" s="983"/>
      <c r="Q733" s="983"/>
      <c r="R733" s="983"/>
      <c r="S733" s="983"/>
      <c r="T733" s="983"/>
      <c r="U733" s="983"/>
      <c r="V733" s="983"/>
      <c r="W733" s="983"/>
      <c r="X733" s="983"/>
      <c r="Y733" s="983"/>
      <c r="Z733" s="983"/>
      <c r="AA733" s="983"/>
      <c r="AB733" s="983"/>
      <c r="AC733" s="983"/>
      <c r="AD733" s="983"/>
      <c r="AE733" s="983"/>
      <c r="AF733" s="983"/>
      <c r="AG733" s="983"/>
      <c r="AH733" s="983"/>
      <c r="AI733" s="983"/>
      <c r="AJ733" s="983"/>
      <c r="AK733" s="983"/>
      <c r="AL733" s="983"/>
      <c r="AM733" s="983"/>
      <c r="AN733" s="983"/>
      <c r="AO733" s="983"/>
      <c r="AP733" s="983"/>
      <c r="AQ733" s="983"/>
      <c r="AR733" s="983"/>
      <c r="AS733" s="983"/>
      <c r="AT733" s="983"/>
      <c r="AU733" s="983"/>
      <c r="AV733" s="983"/>
      <c r="AW733" s="983"/>
      <c r="AX733" s="983"/>
      <c r="AY733" s="983"/>
      <c r="AZ733" s="983"/>
      <c r="BA733" s="983"/>
      <c r="BB733" s="983"/>
      <c r="BC733" s="983"/>
      <c r="BD733" s="983"/>
      <c r="BE733" s="983"/>
      <c r="BF733" s="983"/>
      <c r="BG733" s="983"/>
      <c r="BH733" s="983"/>
      <c r="BI733" s="983"/>
      <c r="BJ733" s="983"/>
      <c r="BK733" s="983"/>
      <c r="BL733" s="983"/>
      <c r="BM733" s="983"/>
      <c r="BN733" s="983"/>
      <c r="BO733" s="983"/>
      <c r="BP733" s="983"/>
      <c r="BQ733" s="983"/>
      <c r="BR733" s="983"/>
      <c r="BS733" s="983"/>
      <c r="BT733" s="983"/>
      <c r="BU733" s="983"/>
      <c r="BV733" s="983"/>
      <c r="BW733" s="983"/>
      <c r="BX733" s="983"/>
      <c r="BY733" s="983"/>
      <c r="BZ733" s="983"/>
      <c r="CA733" s="983"/>
      <c r="CB733" s="983"/>
      <c r="CC733" s="983"/>
      <c r="CD733" s="983"/>
      <c r="CE733" s="983"/>
      <c r="CF733" s="983"/>
      <c r="CG733" s="983"/>
      <c r="CH733" s="983"/>
      <c r="CI733" s="983"/>
      <c r="CJ733" s="983"/>
      <c r="CK733" s="983"/>
      <c r="CL733" s="983"/>
      <c r="CM733" s="983"/>
      <c r="CN733" s="983"/>
      <c r="CO733" s="983"/>
      <c r="CP733" s="983"/>
      <c r="CQ733" s="983"/>
      <c r="CR733" s="983"/>
      <c r="CS733" s="983"/>
      <c r="CT733" s="983"/>
      <c r="CU733" s="983"/>
      <c r="CV733" s="983"/>
      <c r="CW733" s="983"/>
      <c r="CX733" s="983"/>
      <c r="CY733" s="983"/>
      <c r="CZ733" s="983"/>
      <c r="DA733" s="983"/>
      <c r="DB733" s="983"/>
      <c r="DC733" s="983"/>
      <c r="DD733" s="983"/>
      <c r="DE733" s="983"/>
      <c r="DF733" s="983"/>
      <c r="DG733" s="983"/>
      <c r="DH733" s="983"/>
      <c r="DI733" s="983"/>
      <c r="DJ733" s="983"/>
      <c r="DK733" s="983"/>
      <c r="DL733" s="983"/>
      <c r="DM733" s="983"/>
      <c r="DN733" s="983"/>
      <c r="DO733" s="983"/>
      <c r="DP733" s="983"/>
      <c r="DQ733" s="983"/>
      <c r="DR733" s="983"/>
      <c r="DS733" s="983"/>
      <c r="DT733" s="983"/>
      <c r="DU733" s="983"/>
      <c r="DV733" s="983"/>
      <c r="DW733" s="983"/>
      <c r="DX733" s="983"/>
      <c r="DY733" s="983"/>
      <c r="DZ733" s="983"/>
      <c r="EA733" s="983"/>
      <c r="EB733" s="983"/>
      <c r="EC733" s="983"/>
      <c r="ED733" s="983"/>
      <c r="EE733" s="983"/>
      <c r="EF733" s="983"/>
      <c r="EG733" s="983"/>
      <c r="EH733" s="983"/>
      <c r="EI733" s="983"/>
      <c r="EJ733" s="983"/>
      <c r="EK733" s="983"/>
      <c r="EL733" s="983"/>
      <c r="EM733" s="983"/>
      <c r="EN733" s="983"/>
      <c r="EO733" s="983"/>
      <c r="EP733" s="983"/>
      <c r="EQ733" s="983"/>
      <c r="ER733" s="983"/>
      <c r="ES733" s="983"/>
    </row>
    <row r="734" spans="1:149" s="1040" customFormat="1" ht="16.5" customHeight="1">
      <c r="A734" s="1006"/>
      <c r="B734" s="1007"/>
      <c r="C734" s="1042"/>
      <c r="D734" s="1009"/>
      <c r="E734" s="1009"/>
      <c r="F734" s="930"/>
      <c r="G734" s="814"/>
      <c r="H734" s="1043"/>
      <c r="I734" s="1039"/>
      <c r="J734" s="1039"/>
      <c r="K734" s="1039"/>
      <c r="L734" s="1039"/>
      <c r="M734" s="1039"/>
      <c r="N734" s="1039"/>
      <c r="O734" s="1039"/>
      <c r="P734" s="1039"/>
      <c r="Q734" s="1039"/>
      <c r="R734" s="1039"/>
      <c r="S734" s="1039"/>
      <c r="T734" s="1039"/>
      <c r="U734" s="1039"/>
      <c r="V734" s="1039"/>
      <c r="W734" s="1039"/>
      <c r="X734" s="1039"/>
      <c r="Y734" s="1039"/>
      <c r="Z734" s="1039"/>
      <c r="AA734" s="1039"/>
      <c r="AB734" s="1039"/>
      <c r="AC734" s="1039"/>
      <c r="AD734" s="1039"/>
      <c r="AE734" s="1039"/>
      <c r="AF734" s="1039"/>
      <c r="AG734" s="1039"/>
      <c r="AH734" s="1039"/>
      <c r="AI734" s="1039"/>
      <c r="AJ734" s="1039"/>
      <c r="AK734" s="1039"/>
      <c r="AL734" s="1039"/>
      <c r="AM734" s="1039"/>
      <c r="AN734" s="1039"/>
      <c r="AO734" s="1039"/>
      <c r="AP734" s="1039"/>
      <c r="AQ734" s="1039"/>
      <c r="AR734" s="1039"/>
      <c r="AS734" s="1039"/>
      <c r="AT734" s="1039"/>
      <c r="AU734" s="1039"/>
      <c r="AV734" s="1039"/>
      <c r="AW734" s="1039"/>
      <c r="AX734" s="1039"/>
      <c r="AY734" s="1039"/>
      <c r="AZ734" s="1039"/>
      <c r="BA734" s="1039"/>
      <c r="BB734" s="1039"/>
      <c r="BC734" s="1039"/>
      <c r="BD734" s="1039"/>
      <c r="BE734" s="1039"/>
      <c r="BF734" s="1039"/>
      <c r="BG734" s="1039"/>
      <c r="BH734" s="1039"/>
      <c r="BI734" s="1039"/>
      <c r="BJ734" s="1039"/>
      <c r="BK734" s="1039"/>
      <c r="BL734" s="1039"/>
      <c r="BM734" s="1039"/>
      <c r="BN734" s="1039"/>
      <c r="BO734" s="1039"/>
      <c r="BP734" s="1039"/>
      <c r="BQ734" s="1039"/>
      <c r="BR734" s="1039"/>
      <c r="BS734" s="1039"/>
      <c r="BT734" s="1039"/>
      <c r="BU734" s="1039"/>
      <c r="BV734" s="1039"/>
      <c r="BW734" s="1039"/>
      <c r="BX734" s="1039"/>
      <c r="BY734" s="1039"/>
      <c r="BZ734" s="1039"/>
      <c r="CA734" s="1039"/>
      <c r="CB734" s="1039"/>
      <c r="CC734" s="1039"/>
      <c r="CD734" s="1039"/>
      <c r="CE734" s="1039"/>
      <c r="CF734" s="1039"/>
      <c r="CG734" s="1039"/>
      <c r="CH734" s="1039"/>
      <c r="CI734" s="1039"/>
      <c r="CJ734" s="1039"/>
      <c r="CK734" s="1039"/>
      <c r="CL734" s="1039"/>
      <c r="CM734" s="1039"/>
      <c r="CN734" s="1039"/>
      <c r="CO734" s="1039"/>
      <c r="CP734" s="1039"/>
      <c r="CQ734" s="1039"/>
      <c r="CR734" s="1039"/>
      <c r="CS734" s="1039"/>
      <c r="CT734" s="1039"/>
      <c r="CU734" s="1039"/>
      <c r="CV734" s="1039"/>
      <c r="CW734" s="1039"/>
      <c r="CX734" s="1039"/>
      <c r="CY734" s="1039"/>
      <c r="CZ734" s="1039"/>
      <c r="DA734" s="1039"/>
      <c r="DB734" s="1039"/>
      <c r="DC734" s="1039"/>
      <c r="DD734" s="1039"/>
      <c r="DE734" s="1039"/>
      <c r="DF734" s="1039"/>
      <c r="DG734" s="1039"/>
      <c r="DH734" s="1039"/>
      <c r="DI734" s="1039"/>
      <c r="DJ734" s="1039"/>
      <c r="DK734" s="1039"/>
      <c r="DL734" s="1039"/>
      <c r="DM734" s="1039"/>
      <c r="DN734" s="1039"/>
      <c r="DO734" s="1039"/>
      <c r="DP734" s="1039"/>
      <c r="DQ734" s="1039"/>
      <c r="DR734" s="1039"/>
      <c r="DS734" s="1039"/>
      <c r="DT734" s="1039"/>
      <c r="DU734" s="1039"/>
      <c r="DV734" s="1039"/>
      <c r="DW734" s="1039"/>
      <c r="DX734" s="1039"/>
      <c r="DY734" s="1039"/>
      <c r="DZ734" s="1039"/>
      <c r="EA734" s="1039"/>
      <c r="EB734" s="1039"/>
      <c r="EC734" s="1039"/>
      <c r="ED734" s="1039"/>
      <c r="EE734" s="1039"/>
      <c r="EF734" s="1039"/>
      <c r="EG734" s="1039"/>
      <c r="EH734" s="1039"/>
      <c r="EI734" s="1039"/>
      <c r="EJ734" s="1039"/>
      <c r="EK734" s="1039"/>
      <c r="EL734" s="1039"/>
      <c r="EM734" s="1039"/>
      <c r="EN734" s="1039"/>
      <c r="EO734" s="1039"/>
      <c r="EP734" s="1039"/>
      <c r="EQ734" s="1039"/>
      <c r="ER734" s="1039"/>
      <c r="ES734" s="1039"/>
    </row>
    <row r="735" spans="1:149" s="1040" customFormat="1" ht="32">
      <c r="A735" s="806" t="s">
        <v>1803</v>
      </c>
      <c r="B735" s="840"/>
      <c r="C735" s="886" t="s">
        <v>1804</v>
      </c>
      <c r="D735" s="847"/>
      <c r="E735" s="848"/>
      <c r="F735" s="849"/>
      <c r="G735" s="814"/>
      <c r="H735" s="1043"/>
      <c r="I735" s="1039"/>
      <c r="J735" s="1039"/>
      <c r="K735" s="1039"/>
      <c r="L735" s="1039"/>
      <c r="M735" s="1039"/>
      <c r="N735" s="1039"/>
      <c r="O735" s="1039"/>
      <c r="P735" s="983"/>
      <c r="Q735" s="983"/>
      <c r="R735" s="983"/>
      <c r="S735" s="983"/>
      <c r="T735" s="983"/>
      <c r="U735" s="983"/>
      <c r="V735" s="983"/>
      <c r="W735" s="983"/>
      <c r="X735" s="983"/>
      <c r="Y735" s="983"/>
      <c r="Z735" s="983"/>
      <c r="AA735" s="983"/>
      <c r="AB735" s="983"/>
      <c r="AC735" s="983"/>
      <c r="AD735" s="983"/>
      <c r="AE735" s="983"/>
      <c r="AF735" s="983"/>
      <c r="AG735" s="983"/>
      <c r="AH735" s="983"/>
      <c r="AI735" s="983"/>
      <c r="AJ735" s="983"/>
      <c r="AK735" s="983"/>
      <c r="AL735" s="983"/>
      <c r="AM735" s="983"/>
      <c r="AN735" s="983"/>
      <c r="AO735" s="983"/>
      <c r="AP735" s="983"/>
      <c r="AQ735" s="983"/>
      <c r="AR735" s="983"/>
      <c r="AS735" s="983"/>
      <c r="AT735" s="983"/>
      <c r="AU735" s="983"/>
      <c r="AV735" s="983"/>
      <c r="AW735" s="983"/>
      <c r="AX735" s="983"/>
      <c r="AY735" s="983"/>
      <c r="AZ735" s="983"/>
      <c r="BA735" s="983"/>
      <c r="BB735" s="983"/>
      <c r="BC735" s="983"/>
      <c r="BD735" s="983"/>
      <c r="BE735" s="983"/>
      <c r="BF735" s="983"/>
      <c r="BG735" s="983"/>
      <c r="BH735" s="983"/>
      <c r="BI735" s="983"/>
      <c r="BJ735" s="983"/>
      <c r="BK735" s="983"/>
      <c r="BL735" s="983"/>
      <c r="BM735" s="983"/>
      <c r="BN735" s="983"/>
      <c r="BO735" s="983"/>
      <c r="BP735" s="983"/>
      <c r="BQ735" s="983"/>
      <c r="BR735" s="983"/>
      <c r="BS735" s="983"/>
      <c r="BT735" s="983"/>
      <c r="BU735" s="983"/>
      <c r="BV735" s="983"/>
      <c r="BW735" s="983"/>
      <c r="BX735" s="983"/>
      <c r="BY735" s="983"/>
      <c r="BZ735" s="983"/>
      <c r="CA735" s="983"/>
      <c r="CB735" s="983"/>
      <c r="CC735" s="983"/>
      <c r="CD735" s="983"/>
      <c r="CE735" s="983"/>
      <c r="CF735" s="983"/>
      <c r="CG735" s="983"/>
      <c r="CH735" s="983"/>
      <c r="CI735" s="983"/>
      <c r="CJ735" s="983"/>
      <c r="CK735" s="983"/>
      <c r="CL735" s="983"/>
      <c r="CM735" s="983"/>
      <c r="CN735" s="983"/>
      <c r="CO735" s="983"/>
      <c r="CP735" s="983"/>
      <c r="CQ735" s="983"/>
      <c r="CR735" s="983"/>
      <c r="CS735" s="983"/>
      <c r="CT735" s="983"/>
      <c r="CU735" s="983"/>
      <c r="CV735" s="983"/>
      <c r="CW735" s="983"/>
      <c r="CX735" s="983"/>
      <c r="CY735" s="983"/>
      <c r="CZ735" s="983"/>
      <c r="DA735" s="983"/>
      <c r="DB735" s="983"/>
      <c r="DC735" s="983"/>
      <c r="DD735" s="983"/>
      <c r="DE735" s="983"/>
      <c r="DF735" s="983"/>
      <c r="DG735" s="983"/>
      <c r="DH735" s="983"/>
      <c r="DI735" s="983"/>
      <c r="DJ735" s="983"/>
      <c r="DK735" s="983"/>
      <c r="DL735" s="983"/>
      <c r="DM735" s="983"/>
      <c r="DN735" s="983"/>
      <c r="DO735" s="983"/>
      <c r="DP735" s="983"/>
      <c r="DQ735" s="983"/>
      <c r="DR735" s="983"/>
      <c r="DS735" s="983"/>
      <c r="DT735" s="983"/>
      <c r="DU735" s="983"/>
      <c r="DV735" s="983"/>
      <c r="DW735" s="983"/>
      <c r="DX735" s="983"/>
      <c r="DY735" s="983"/>
      <c r="DZ735" s="983"/>
      <c r="EA735" s="983"/>
      <c r="EB735" s="983"/>
      <c r="EC735" s="983"/>
      <c r="ED735" s="983"/>
      <c r="EE735" s="983"/>
      <c r="EF735" s="983"/>
      <c r="EG735" s="983"/>
      <c r="EH735" s="983"/>
      <c r="EI735" s="983"/>
      <c r="EJ735" s="983"/>
      <c r="EK735" s="983"/>
      <c r="EL735" s="983"/>
      <c r="EM735" s="983"/>
      <c r="EN735" s="983"/>
      <c r="EO735" s="983"/>
      <c r="EP735" s="983"/>
      <c r="EQ735" s="983"/>
      <c r="ER735" s="983"/>
      <c r="ES735" s="983"/>
    </row>
    <row r="736" spans="1:149" s="1040" customFormat="1" ht="15" customHeight="1">
      <c r="A736" s="806"/>
      <c r="B736" s="840"/>
      <c r="C736" s="886" t="s">
        <v>1474</v>
      </c>
      <c r="D736" s="847" t="s">
        <v>281</v>
      </c>
      <c r="E736" s="847">
        <v>1</v>
      </c>
      <c r="F736" s="849"/>
      <c r="G736" s="814">
        <f>F736*E736</f>
        <v>0</v>
      </c>
      <c r="H736" s="1043"/>
      <c r="I736" s="1039"/>
      <c r="J736" s="1039"/>
      <c r="K736" s="1039"/>
      <c r="L736" s="1039"/>
      <c r="M736" s="1039"/>
      <c r="N736" s="1039"/>
      <c r="O736" s="1039"/>
      <c r="P736" s="983"/>
      <c r="Q736" s="983"/>
      <c r="R736" s="983"/>
      <c r="S736" s="983"/>
      <c r="T736" s="983"/>
      <c r="U736" s="983"/>
      <c r="V736" s="983"/>
      <c r="W736" s="983"/>
      <c r="X736" s="983"/>
      <c r="Y736" s="983"/>
      <c r="Z736" s="983"/>
      <c r="AA736" s="983"/>
      <c r="AB736" s="983"/>
      <c r="AC736" s="983"/>
      <c r="AD736" s="983"/>
      <c r="AE736" s="983"/>
      <c r="AF736" s="983"/>
      <c r="AG736" s="983"/>
      <c r="AH736" s="983"/>
      <c r="AI736" s="983"/>
      <c r="AJ736" s="983"/>
      <c r="AK736" s="983"/>
      <c r="AL736" s="983"/>
      <c r="AM736" s="983"/>
      <c r="AN736" s="983"/>
      <c r="AO736" s="983"/>
      <c r="AP736" s="983"/>
      <c r="AQ736" s="983"/>
      <c r="AR736" s="983"/>
      <c r="AS736" s="983"/>
      <c r="AT736" s="983"/>
      <c r="AU736" s="983"/>
      <c r="AV736" s="983"/>
      <c r="AW736" s="983"/>
      <c r="AX736" s="983"/>
      <c r="AY736" s="983"/>
      <c r="AZ736" s="983"/>
      <c r="BA736" s="983"/>
      <c r="BB736" s="983"/>
      <c r="BC736" s="983"/>
      <c r="BD736" s="983"/>
      <c r="BE736" s="983"/>
      <c r="BF736" s="983"/>
      <c r="BG736" s="983"/>
      <c r="BH736" s="983"/>
      <c r="BI736" s="983"/>
      <c r="BJ736" s="983"/>
      <c r="BK736" s="983"/>
      <c r="BL736" s="983"/>
      <c r="BM736" s="983"/>
      <c r="BN736" s="983"/>
      <c r="BO736" s="983"/>
      <c r="BP736" s="983"/>
      <c r="BQ736" s="983"/>
      <c r="BR736" s="983"/>
      <c r="BS736" s="983"/>
      <c r="BT736" s="983"/>
      <c r="BU736" s="983"/>
      <c r="BV736" s="983"/>
      <c r="BW736" s="983"/>
      <c r="BX736" s="983"/>
      <c r="BY736" s="983"/>
      <c r="BZ736" s="983"/>
      <c r="CA736" s="983"/>
      <c r="CB736" s="983"/>
      <c r="CC736" s="983"/>
      <c r="CD736" s="983"/>
      <c r="CE736" s="983"/>
      <c r="CF736" s="983"/>
      <c r="CG736" s="983"/>
      <c r="CH736" s="983"/>
      <c r="CI736" s="983"/>
      <c r="CJ736" s="983"/>
      <c r="CK736" s="983"/>
      <c r="CL736" s="983"/>
      <c r="CM736" s="983"/>
      <c r="CN736" s="983"/>
      <c r="CO736" s="983"/>
      <c r="CP736" s="983"/>
      <c r="CQ736" s="983"/>
      <c r="CR736" s="983"/>
      <c r="CS736" s="983"/>
      <c r="CT736" s="983"/>
      <c r="CU736" s="983"/>
      <c r="CV736" s="983"/>
      <c r="CW736" s="983"/>
      <c r="CX736" s="983"/>
      <c r="CY736" s="983"/>
      <c r="CZ736" s="983"/>
      <c r="DA736" s="983"/>
      <c r="DB736" s="983"/>
      <c r="DC736" s="983"/>
      <c r="DD736" s="983"/>
      <c r="DE736" s="983"/>
      <c r="DF736" s="983"/>
      <c r="DG736" s="983"/>
      <c r="DH736" s="983"/>
      <c r="DI736" s="983"/>
      <c r="DJ736" s="983"/>
      <c r="DK736" s="983"/>
      <c r="DL736" s="983"/>
      <c r="DM736" s="983"/>
      <c r="DN736" s="983"/>
      <c r="DO736" s="983"/>
      <c r="DP736" s="983"/>
      <c r="DQ736" s="983"/>
      <c r="DR736" s="983"/>
      <c r="DS736" s="983"/>
      <c r="DT736" s="983"/>
      <c r="DU736" s="983"/>
      <c r="DV736" s="983"/>
      <c r="DW736" s="983"/>
      <c r="DX736" s="983"/>
      <c r="DY736" s="983"/>
      <c r="DZ736" s="983"/>
      <c r="EA736" s="983"/>
      <c r="EB736" s="983"/>
      <c r="EC736" s="983"/>
      <c r="ED736" s="983"/>
      <c r="EE736" s="983"/>
      <c r="EF736" s="983"/>
      <c r="EG736" s="983"/>
      <c r="EH736" s="983"/>
      <c r="EI736" s="983"/>
      <c r="EJ736" s="983"/>
      <c r="EK736" s="983"/>
      <c r="EL736" s="983"/>
      <c r="EM736" s="983"/>
      <c r="EN736" s="983"/>
      <c r="EO736" s="983"/>
      <c r="EP736" s="983"/>
      <c r="EQ736" s="983"/>
      <c r="ER736" s="983"/>
      <c r="ES736" s="983"/>
    </row>
    <row r="737" spans="1:149" s="1040" customFormat="1" ht="16.5" customHeight="1">
      <c r="A737" s="1006"/>
      <c r="B737" s="1007"/>
      <c r="C737" s="1042"/>
      <c r="D737" s="1009"/>
      <c r="E737" s="1009"/>
      <c r="F737" s="930"/>
      <c r="G737" s="814"/>
      <c r="H737" s="1043"/>
      <c r="I737" s="1039"/>
      <c r="J737" s="1039"/>
      <c r="K737" s="1039"/>
      <c r="L737" s="1039"/>
      <c r="M737" s="1039"/>
      <c r="N737" s="1039"/>
      <c r="O737" s="1039"/>
      <c r="P737" s="1039"/>
      <c r="Q737" s="1039"/>
      <c r="R737" s="1039"/>
      <c r="S737" s="1039"/>
      <c r="T737" s="1039"/>
      <c r="U737" s="1039"/>
      <c r="V737" s="1039"/>
      <c r="W737" s="1039"/>
      <c r="X737" s="1039"/>
      <c r="Y737" s="1039"/>
      <c r="Z737" s="1039"/>
      <c r="AA737" s="1039"/>
      <c r="AB737" s="1039"/>
      <c r="AC737" s="1039"/>
      <c r="AD737" s="1039"/>
      <c r="AE737" s="1039"/>
      <c r="AF737" s="1039"/>
      <c r="AG737" s="1039"/>
      <c r="AH737" s="1039"/>
      <c r="AI737" s="1039"/>
      <c r="AJ737" s="1039"/>
      <c r="AK737" s="1039"/>
      <c r="AL737" s="1039"/>
      <c r="AM737" s="1039"/>
      <c r="AN737" s="1039"/>
      <c r="AO737" s="1039"/>
      <c r="AP737" s="1039"/>
      <c r="AQ737" s="1039"/>
      <c r="AR737" s="1039"/>
      <c r="AS737" s="1039"/>
      <c r="AT737" s="1039"/>
      <c r="AU737" s="1039"/>
      <c r="AV737" s="1039"/>
      <c r="AW737" s="1039"/>
      <c r="AX737" s="1039"/>
      <c r="AY737" s="1039"/>
      <c r="AZ737" s="1039"/>
      <c r="BA737" s="1039"/>
      <c r="BB737" s="1039"/>
      <c r="BC737" s="1039"/>
      <c r="BD737" s="1039"/>
      <c r="BE737" s="1039"/>
      <c r="BF737" s="1039"/>
      <c r="BG737" s="1039"/>
      <c r="BH737" s="1039"/>
      <c r="BI737" s="1039"/>
      <c r="BJ737" s="1039"/>
      <c r="BK737" s="1039"/>
      <c r="BL737" s="1039"/>
      <c r="BM737" s="1039"/>
      <c r="BN737" s="1039"/>
      <c r="BO737" s="1039"/>
      <c r="BP737" s="1039"/>
      <c r="BQ737" s="1039"/>
      <c r="BR737" s="1039"/>
      <c r="BS737" s="1039"/>
      <c r="BT737" s="1039"/>
      <c r="BU737" s="1039"/>
      <c r="BV737" s="1039"/>
      <c r="BW737" s="1039"/>
      <c r="BX737" s="1039"/>
      <c r="BY737" s="1039"/>
      <c r="BZ737" s="1039"/>
      <c r="CA737" s="1039"/>
      <c r="CB737" s="1039"/>
      <c r="CC737" s="1039"/>
      <c r="CD737" s="1039"/>
      <c r="CE737" s="1039"/>
      <c r="CF737" s="1039"/>
      <c r="CG737" s="1039"/>
      <c r="CH737" s="1039"/>
      <c r="CI737" s="1039"/>
      <c r="CJ737" s="1039"/>
      <c r="CK737" s="1039"/>
      <c r="CL737" s="1039"/>
      <c r="CM737" s="1039"/>
      <c r="CN737" s="1039"/>
      <c r="CO737" s="1039"/>
      <c r="CP737" s="1039"/>
      <c r="CQ737" s="1039"/>
      <c r="CR737" s="1039"/>
      <c r="CS737" s="1039"/>
      <c r="CT737" s="1039"/>
      <c r="CU737" s="1039"/>
      <c r="CV737" s="1039"/>
      <c r="CW737" s="1039"/>
      <c r="CX737" s="1039"/>
      <c r="CY737" s="1039"/>
      <c r="CZ737" s="1039"/>
      <c r="DA737" s="1039"/>
      <c r="DB737" s="1039"/>
      <c r="DC737" s="1039"/>
      <c r="DD737" s="1039"/>
      <c r="DE737" s="1039"/>
      <c r="DF737" s="1039"/>
      <c r="DG737" s="1039"/>
      <c r="DH737" s="1039"/>
      <c r="DI737" s="1039"/>
      <c r="DJ737" s="1039"/>
      <c r="DK737" s="1039"/>
      <c r="DL737" s="1039"/>
      <c r="DM737" s="1039"/>
      <c r="DN737" s="1039"/>
      <c r="DO737" s="1039"/>
      <c r="DP737" s="1039"/>
      <c r="DQ737" s="1039"/>
      <c r="DR737" s="1039"/>
      <c r="DS737" s="1039"/>
      <c r="DT737" s="1039"/>
      <c r="DU737" s="1039"/>
      <c r="DV737" s="1039"/>
      <c r="DW737" s="1039"/>
      <c r="DX737" s="1039"/>
      <c r="DY737" s="1039"/>
      <c r="DZ737" s="1039"/>
      <c r="EA737" s="1039"/>
      <c r="EB737" s="1039"/>
      <c r="EC737" s="1039"/>
      <c r="ED737" s="1039"/>
      <c r="EE737" s="1039"/>
      <c r="EF737" s="1039"/>
      <c r="EG737" s="1039"/>
      <c r="EH737" s="1039"/>
      <c r="EI737" s="1039"/>
      <c r="EJ737" s="1039"/>
      <c r="EK737" s="1039"/>
      <c r="EL737" s="1039"/>
      <c r="EM737" s="1039"/>
      <c r="EN737" s="1039"/>
      <c r="EO737" s="1039"/>
      <c r="EP737" s="1039"/>
      <c r="EQ737" s="1039"/>
      <c r="ER737" s="1039"/>
      <c r="ES737" s="1039"/>
    </row>
    <row r="738" spans="1:149" s="1040" customFormat="1" ht="16">
      <c r="A738" s="806" t="s">
        <v>1805</v>
      </c>
      <c r="B738" s="840"/>
      <c r="C738" s="886" t="s">
        <v>1806</v>
      </c>
      <c r="D738" s="847"/>
      <c r="E738" s="848"/>
      <c r="F738" s="849"/>
      <c r="G738" s="814"/>
      <c r="H738" s="1043"/>
      <c r="I738" s="1039"/>
      <c r="J738" s="1039"/>
      <c r="K738" s="1039"/>
      <c r="L738" s="1039"/>
      <c r="M738" s="1039"/>
      <c r="N738" s="1039"/>
      <c r="O738" s="1039"/>
      <c r="P738" s="983"/>
      <c r="Q738" s="983"/>
      <c r="R738" s="983"/>
      <c r="S738" s="983"/>
      <c r="T738" s="983"/>
      <c r="U738" s="983"/>
      <c r="V738" s="983"/>
      <c r="W738" s="983"/>
      <c r="X738" s="983"/>
      <c r="Y738" s="983"/>
      <c r="Z738" s="983"/>
      <c r="AA738" s="983"/>
      <c r="AB738" s="983"/>
      <c r="AC738" s="983"/>
      <c r="AD738" s="983"/>
      <c r="AE738" s="983"/>
      <c r="AF738" s="983"/>
      <c r="AG738" s="983"/>
      <c r="AH738" s="983"/>
      <c r="AI738" s="983"/>
      <c r="AJ738" s="983"/>
      <c r="AK738" s="983"/>
      <c r="AL738" s="983"/>
      <c r="AM738" s="983"/>
      <c r="AN738" s="983"/>
      <c r="AO738" s="983"/>
      <c r="AP738" s="983"/>
      <c r="AQ738" s="983"/>
      <c r="AR738" s="983"/>
      <c r="AS738" s="983"/>
      <c r="AT738" s="983"/>
      <c r="AU738" s="983"/>
      <c r="AV738" s="983"/>
      <c r="AW738" s="983"/>
      <c r="AX738" s="983"/>
      <c r="AY738" s="983"/>
      <c r="AZ738" s="983"/>
      <c r="BA738" s="983"/>
      <c r="BB738" s="983"/>
      <c r="BC738" s="983"/>
      <c r="BD738" s="983"/>
      <c r="BE738" s="983"/>
      <c r="BF738" s="983"/>
      <c r="BG738" s="983"/>
      <c r="BH738" s="983"/>
      <c r="BI738" s="983"/>
      <c r="BJ738" s="983"/>
      <c r="BK738" s="983"/>
      <c r="BL738" s="983"/>
      <c r="BM738" s="983"/>
      <c r="BN738" s="983"/>
      <c r="BO738" s="983"/>
      <c r="BP738" s="983"/>
      <c r="BQ738" s="983"/>
      <c r="BR738" s="983"/>
      <c r="BS738" s="983"/>
      <c r="BT738" s="983"/>
      <c r="BU738" s="983"/>
      <c r="BV738" s="983"/>
      <c r="BW738" s="983"/>
      <c r="BX738" s="983"/>
      <c r="BY738" s="983"/>
      <c r="BZ738" s="983"/>
      <c r="CA738" s="983"/>
      <c r="CB738" s="983"/>
      <c r="CC738" s="983"/>
      <c r="CD738" s="983"/>
      <c r="CE738" s="983"/>
      <c r="CF738" s="983"/>
      <c r="CG738" s="983"/>
      <c r="CH738" s="983"/>
      <c r="CI738" s="983"/>
      <c r="CJ738" s="983"/>
      <c r="CK738" s="983"/>
      <c r="CL738" s="983"/>
      <c r="CM738" s="983"/>
      <c r="CN738" s="983"/>
      <c r="CO738" s="983"/>
      <c r="CP738" s="983"/>
      <c r="CQ738" s="983"/>
      <c r="CR738" s="983"/>
      <c r="CS738" s="983"/>
      <c r="CT738" s="983"/>
      <c r="CU738" s="983"/>
      <c r="CV738" s="983"/>
      <c r="CW738" s="983"/>
      <c r="CX738" s="983"/>
      <c r="CY738" s="983"/>
      <c r="CZ738" s="983"/>
      <c r="DA738" s="983"/>
      <c r="DB738" s="983"/>
      <c r="DC738" s="983"/>
      <c r="DD738" s="983"/>
      <c r="DE738" s="983"/>
      <c r="DF738" s="983"/>
      <c r="DG738" s="983"/>
      <c r="DH738" s="983"/>
      <c r="DI738" s="983"/>
      <c r="DJ738" s="983"/>
      <c r="DK738" s="983"/>
      <c r="DL738" s="983"/>
      <c r="DM738" s="983"/>
      <c r="DN738" s="983"/>
      <c r="DO738" s="983"/>
      <c r="DP738" s="983"/>
      <c r="DQ738" s="983"/>
      <c r="DR738" s="983"/>
      <c r="DS738" s="983"/>
      <c r="DT738" s="983"/>
      <c r="DU738" s="983"/>
      <c r="DV738" s="983"/>
      <c r="DW738" s="983"/>
      <c r="DX738" s="983"/>
      <c r="DY738" s="983"/>
      <c r="DZ738" s="983"/>
      <c r="EA738" s="983"/>
      <c r="EB738" s="983"/>
      <c r="EC738" s="983"/>
      <c r="ED738" s="983"/>
      <c r="EE738" s="983"/>
      <c r="EF738" s="983"/>
      <c r="EG738" s="983"/>
      <c r="EH738" s="983"/>
      <c r="EI738" s="983"/>
      <c r="EJ738" s="983"/>
      <c r="EK738" s="983"/>
      <c r="EL738" s="983"/>
      <c r="EM738" s="983"/>
      <c r="EN738" s="983"/>
      <c r="EO738" s="983"/>
      <c r="EP738" s="983"/>
      <c r="EQ738" s="983"/>
      <c r="ER738" s="983"/>
      <c r="ES738" s="983"/>
    </row>
    <row r="739" spans="1:149" s="1040" customFormat="1" ht="15" customHeight="1">
      <c r="A739" s="806"/>
      <c r="B739" s="840"/>
      <c r="C739" s="886" t="s">
        <v>1240</v>
      </c>
      <c r="D739" s="847" t="s">
        <v>1453</v>
      </c>
      <c r="E739" s="847">
        <v>1</v>
      </c>
      <c r="F739" s="849"/>
      <c r="G739" s="814">
        <f>F739*E739</f>
        <v>0</v>
      </c>
      <c r="H739" s="1043"/>
      <c r="I739" s="1039"/>
      <c r="J739" s="1039"/>
      <c r="K739" s="1039"/>
      <c r="L739" s="1039"/>
      <c r="M739" s="1039"/>
      <c r="N739" s="1039"/>
      <c r="O739" s="1039"/>
      <c r="P739" s="983"/>
      <c r="Q739" s="983"/>
      <c r="R739" s="983"/>
      <c r="S739" s="983"/>
      <c r="T739" s="983"/>
      <c r="U739" s="983"/>
      <c r="V739" s="983"/>
      <c r="W739" s="983"/>
      <c r="X739" s="983"/>
      <c r="Y739" s="983"/>
      <c r="Z739" s="983"/>
      <c r="AA739" s="983"/>
      <c r="AB739" s="983"/>
      <c r="AC739" s="983"/>
      <c r="AD739" s="983"/>
      <c r="AE739" s="983"/>
      <c r="AF739" s="983"/>
      <c r="AG739" s="983"/>
      <c r="AH739" s="983"/>
      <c r="AI739" s="983"/>
      <c r="AJ739" s="983"/>
      <c r="AK739" s="983"/>
      <c r="AL739" s="983"/>
      <c r="AM739" s="983"/>
      <c r="AN739" s="983"/>
      <c r="AO739" s="983"/>
      <c r="AP739" s="983"/>
      <c r="AQ739" s="983"/>
      <c r="AR739" s="983"/>
      <c r="AS739" s="983"/>
      <c r="AT739" s="983"/>
      <c r="AU739" s="983"/>
      <c r="AV739" s="983"/>
      <c r="AW739" s="983"/>
      <c r="AX739" s="983"/>
      <c r="AY739" s="983"/>
      <c r="AZ739" s="983"/>
      <c r="BA739" s="983"/>
      <c r="BB739" s="983"/>
      <c r="BC739" s="983"/>
      <c r="BD739" s="983"/>
      <c r="BE739" s="983"/>
      <c r="BF739" s="983"/>
      <c r="BG739" s="983"/>
      <c r="BH739" s="983"/>
      <c r="BI739" s="983"/>
      <c r="BJ739" s="983"/>
      <c r="BK739" s="983"/>
      <c r="BL739" s="983"/>
      <c r="BM739" s="983"/>
      <c r="BN739" s="983"/>
      <c r="BO739" s="983"/>
      <c r="BP739" s="983"/>
      <c r="BQ739" s="983"/>
      <c r="BR739" s="983"/>
      <c r="BS739" s="983"/>
      <c r="BT739" s="983"/>
      <c r="BU739" s="983"/>
      <c r="BV739" s="983"/>
      <c r="BW739" s="983"/>
      <c r="BX739" s="983"/>
      <c r="BY739" s="983"/>
      <c r="BZ739" s="983"/>
      <c r="CA739" s="983"/>
      <c r="CB739" s="983"/>
      <c r="CC739" s="983"/>
      <c r="CD739" s="983"/>
      <c r="CE739" s="983"/>
      <c r="CF739" s="983"/>
      <c r="CG739" s="983"/>
      <c r="CH739" s="983"/>
      <c r="CI739" s="983"/>
      <c r="CJ739" s="983"/>
      <c r="CK739" s="983"/>
      <c r="CL739" s="983"/>
      <c r="CM739" s="983"/>
      <c r="CN739" s="983"/>
      <c r="CO739" s="983"/>
      <c r="CP739" s="983"/>
      <c r="CQ739" s="983"/>
      <c r="CR739" s="983"/>
      <c r="CS739" s="983"/>
      <c r="CT739" s="983"/>
      <c r="CU739" s="983"/>
      <c r="CV739" s="983"/>
      <c r="CW739" s="983"/>
      <c r="CX739" s="983"/>
      <c r="CY739" s="983"/>
      <c r="CZ739" s="983"/>
      <c r="DA739" s="983"/>
      <c r="DB739" s="983"/>
      <c r="DC739" s="983"/>
      <c r="DD739" s="983"/>
      <c r="DE739" s="983"/>
      <c r="DF739" s="983"/>
      <c r="DG739" s="983"/>
      <c r="DH739" s="983"/>
      <c r="DI739" s="983"/>
      <c r="DJ739" s="983"/>
      <c r="DK739" s="983"/>
      <c r="DL739" s="983"/>
      <c r="DM739" s="983"/>
      <c r="DN739" s="983"/>
      <c r="DO739" s="983"/>
      <c r="DP739" s="983"/>
      <c r="DQ739" s="983"/>
      <c r="DR739" s="983"/>
      <c r="DS739" s="983"/>
      <c r="DT739" s="983"/>
      <c r="DU739" s="983"/>
      <c r="DV739" s="983"/>
      <c r="DW739" s="983"/>
      <c r="DX739" s="983"/>
      <c r="DY739" s="983"/>
      <c r="DZ739" s="983"/>
      <c r="EA739" s="983"/>
      <c r="EB739" s="983"/>
      <c r="EC739" s="983"/>
      <c r="ED739" s="983"/>
      <c r="EE739" s="983"/>
      <c r="EF739" s="983"/>
      <c r="EG739" s="983"/>
      <c r="EH739" s="983"/>
      <c r="EI739" s="983"/>
      <c r="EJ739" s="983"/>
      <c r="EK739" s="983"/>
      <c r="EL739" s="983"/>
      <c r="EM739" s="983"/>
      <c r="EN739" s="983"/>
      <c r="EO739" s="983"/>
      <c r="EP739" s="983"/>
      <c r="EQ739" s="983"/>
      <c r="ER739" s="983"/>
      <c r="ES739" s="983"/>
    </row>
    <row r="740" spans="1:149" s="1040" customFormat="1" ht="15" customHeight="1" thickBot="1">
      <c r="A740" s="944"/>
      <c r="B740" s="945"/>
      <c r="C740" s="946"/>
      <c r="D740" s="914"/>
      <c r="E740" s="915"/>
      <c r="F740" s="916"/>
      <c r="G740" s="917"/>
      <c r="H740" s="1046"/>
      <c r="I740" s="1039"/>
      <c r="J740" s="1039"/>
      <c r="K740" s="1039"/>
      <c r="L740" s="1039"/>
      <c r="M740" s="1039"/>
      <c r="N740" s="1039"/>
      <c r="O740" s="1039"/>
      <c r="P740" s="1039"/>
      <c r="Q740" s="1039"/>
      <c r="R740" s="1039"/>
      <c r="S740" s="1039"/>
      <c r="T740" s="1039"/>
      <c r="U740" s="1039"/>
      <c r="V740" s="1039"/>
      <c r="W740" s="1039"/>
      <c r="X740" s="1039"/>
      <c r="Y740" s="1039"/>
      <c r="Z740" s="1039"/>
      <c r="AA740" s="1039"/>
      <c r="AB740" s="1039"/>
      <c r="AC740" s="1039"/>
      <c r="AD740" s="1039"/>
      <c r="AE740" s="1039"/>
      <c r="AF740" s="1039"/>
      <c r="AG740" s="1039"/>
      <c r="AH740" s="1039"/>
      <c r="AI740" s="1039"/>
      <c r="AJ740" s="1039"/>
      <c r="AK740" s="1039"/>
      <c r="AL740" s="1039"/>
      <c r="AM740" s="1039"/>
      <c r="AN740" s="1039"/>
      <c r="AO740" s="1039"/>
      <c r="AP740" s="1039"/>
      <c r="AQ740" s="1039"/>
      <c r="AR740" s="1039"/>
      <c r="AS740" s="1039"/>
      <c r="AT740" s="1039"/>
      <c r="AU740" s="1039"/>
      <c r="AV740" s="1039"/>
      <c r="AW740" s="1039"/>
      <c r="AX740" s="1039"/>
      <c r="AY740" s="1039"/>
      <c r="AZ740" s="1039"/>
      <c r="BA740" s="1039"/>
      <c r="BB740" s="1039"/>
      <c r="BC740" s="1039"/>
      <c r="BD740" s="1039"/>
      <c r="BE740" s="1039"/>
      <c r="BF740" s="1039"/>
      <c r="BG740" s="1039"/>
      <c r="BH740" s="1039"/>
      <c r="BI740" s="1039"/>
      <c r="BJ740" s="1039"/>
      <c r="BK740" s="1039"/>
      <c r="BL740" s="1039"/>
      <c r="BM740" s="1039"/>
      <c r="BN740" s="1039"/>
      <c r="BO740" s="1039"/>
      <c r="BP740" s="1039"/>
      <c r="BQ740" s="1039"/>
      <c r="BR740" s="1039"/>
      <c r="BS740" s="1039"/>
      <c r="BT740" s="1039"/>
      <c r="BU740" s="1039"/>
      <c r="BV740" s="1039"/>
      <c r="BW740" s="1039"/>
      <c r="BX740" s="1039"/>
      <c r="BY740" s="1039"/>
      <c r="BZ740" s="1039"/>
      <c r="CA740" s="1039"/>
      <c r="CB740" s="1039"/>
      <c r="CC740" s="1039"/>
      <c r="CD740" s="1039"/>
      <c r="CE740" s="1039"/>
      <c r="CF740" s="1039"/>
      <c r="CG740" s="1039"/>
      <c r="CH740" s="1039"/>
      <c r="CI740" s="1039"/>
      <c r="CJ740" s="1039"/>
      <c r="CK740" s="1039"/>
      <c r="CL740" s="1039"/>
      <c r="CM740" s="1039"/>
      <c r="CN740" s="1039"/>
      <c r="CO740" s="1039"/>
      <c r="CP740" s="1039"/>
      <c r="CQ740" s="1039"/>
      <c r="CR740" s="1039"/>
      <c r="CS740" s="1039"/>
      <c r="CT740" s="1039"/>
      <c r="CU740" s="1039"/>
      <c r="CV740" s="1039"/>
      <c r="CW740" s="1039"/>
      <c r="CX740" s="1039"/>
      <c r="CY740" s="1039"/>
      <c r="CZ740" s="1039"/>
      <c r="DA740" s="1039"/>
      <c r="DB740" s="1039"/>
      <c r="DC740" s="1039"/>
      <c r="DD740" s="1039"/>
      <c r="DE740" s="1039"/>
      <c r="DF740" s="1039"/>
      <c r="DG740" s="1039"/>
      <c r="DH740" s="1039"/>
      <c r="DI740" s="1039"/>
      <c r="DJ740" s="1039"/>
      <c r="DK740" s="1039"/>
      <c r="DL740" s="1039"/>
      <c r="DM740" s="1039"/>
      <c r="DN740" s="1039"/>
      <c r="DO740" s="1039"/>
      <c r="DP740" s="1039"/>
      <c r="DQ740" s="1039"/>
      <c r="DR740" s="1039"/>
      <c r="DS740" s="1039"/>
      <c r="DT740" s="1039"/>
      <c r="DU740" s="1039"/>
      <c r="DV740" s="1039"/>
      <c r="DW740" s="1039"/>
      <c r="DX740" s="1039"/>
      <c r="DY740" s="1039"/>
      <c r="DZ740" s="1039"/>
      <c r="EA740" s="1039"/>
      <c r="EB740" s="1039"/>
      <c r="EC740" s="1039"/>
      <c r="ED740" s="1039"/>
      <c r="EE740" s="1039"/>
      <c r="EF740" s="1039"/>
      <c r="EG740" s="1039"/>
      <c r="EH740" s="1039"/>
      <c r="EI740" s="1039"/>
      <c r="EJ740" s="1039"/>
      <c r="EK740" s="1039"/>
      <c r="EL740" s="1039"/>
      <c r="EM740" s="1039"/>
      <c r="EN740" s="1039"/>
      <c r="EO740" s="1039"/>
      <c r="EP740" s="1039"/>
      <c r="EQ740" s="1039"/>
      <c r="ER740" s="1039"/>
      <c r="ES740" s="1039"/>
    </row>
    <row r="741" spans="1:149" s="1040" customFormat="1" ht="15" customHeight="1" thickBot="1">
      <c r="A741" s="828" t="s">
        <v>332</v>
      </c>
      <c r="B741" s="878"/>
      <c r="C741" s="830" t="s">
        <v>1807</v>
      </c>
      <c r="D741" s="831"/>
      <c r="E741" s="831"/>
      <c r="F741" s="831"/>
      <c r="G741" s="881">
        <f>SUM(G656:G739)</f>
        <v>0</v>
      </c>
      <c r="H741" s="925"/>
      <c r="I741" s="1039"/>
      <c r="J741" s="1039"/>
      <c r="K741" s="1039"/>
      <c r="L741" s="1039"/>
      <c r="M741" s="1039"/>
      <c r="N741" s="1039"/>
      <c r="O741" s="1039"/>
      <c r="P741" s="1039"/>
      <c r="Q741" s="1039"/>
      <c r="R741" s="1039"/>
      <c r="S741" s="1039"/>
      <c r="T741" s="1039"/>
      <c r="U741" s="1039"/>
      <c r="V741" s="1039"/>
      <c r="W741" s="1039"/>
      <c r="X741" s="1039"/>
      <c r="Y741" s="1039"/>
      <c r="Z741" s="1039"/>
      <c r="AA741" s="1039"/>
      <c r="AB741" s="1039"/>
      <c r="AC741" s="1039"/>
      <c r="AD741" s="1039"/>
      <c r="AE741" s="1039"/>
      <c r="AF741" s="1039"/>
      <c r="AG741" s="1039"/>
      <c r="AH741" s="1039"/>
      <c r="AI741" s="1039"/>
      <c r="AJ741" s="1039"/>
      <c r="AK741" s="1039"/>
      <c r="AL741" s="1039"/>
      <c r="AM741" s="1039"/>
      <c r="AN741" s="1039"/>
      <c r="AO741" s="1039"/>
      <c r="AP741" s="1039"/>
      <c r="AQ741" s="1039"/>
      <c r="AR741" s="1039"/>
      <c r="AS741" s="1039"/>
      <c r="AT741" s="1039"/>
      <c r="AU741" s="1039"/>
      <c r="AV741" s="1039"/>
      <c r="AW741" s="1039"/>
      <c r="AX741" s="1039"/>
      <c r="AY741" s="1039"/>
      <c r="AZ741" s="1039"/>
      <c r="BA741" s="1039"/>
      <c r="BB741" s="1039"/>
      <c r="BC741" s="1039"/>
      <c r="BD741" s="1039"/>
      <c r="BE741" s="1039"/>
      <c r="BF741" s="1039"/>
      <c r="BG741" s="1039"/>
      <c r="BH741" s="1039"/>
      <c r="BI741" s="1039"/>
      <c r="BJ741" s="1039"/>
      <c r="BK741" s="1039"/>
      <c r="BL741" s="1039"/>
      <c r="BM741" s="1039"/>
      <c r="BN741" s="1039"/>
      <c r="BO741" s="1039"/>
      <c r="BP741" s="1039"/>
      <c r="BQ741" s="1039"/>
      <c r="BR741" s="1039"/>
      <c r="BS741" s="1039"/>
      <c r="BT741" s="1039"/>
      <c r="BU741" s="1039"/>
      <c r="BV741" s="1039"/>
      <c r="BW741" s="1039"/>
      <c r="BX741" s="1039"/>
      <c r="BY741" s="1039"/>
      <c r="BZ741" s="1039"/>
      <c r="CA741" s="1039"/>
      <c r="CB741" s="1039"/>
      <c r="CC741" s="1039"/>
      <c r="CD741" s="1039"/>
      <c r="CE741" s="1039"/>
      <c r="CF741" s="1039"/>
      <c r="CG741" s="1039"/>
      <c r="CH741" s="1039"/>
      <c r="CI741" s="1039"/>
      <c r="CJ741" s="1039"/>
      <c r="CK741" s="1039"/>
      <c r="CL741" s="1039"/>
      <c r="CM741" s="1039"/>
      <c r="CN741" s="1039"/>
      <c r="CO741" s="1039"/>
      <c r="CP741" s="1039"/>
      <c r="CQ741" s="1039"/>
      <c r="CR741" s="1039"/>
      <c r="CS741" s="1039"/>
      <c r="CT741" s="1039"/>
      <c r="CU741" s="1039"/>
      <c r="CV741" s="1039"/>
      <c r="CW741" s="1039"/>
      <c r="CX741" s="1039"/>
      <c r="CY741" s="1039"/>
      <c r="CZ741" s="1039"/>
      <c r="DA741" s="1039"/>
      <c r="DB741" s="1039"/>
      <c r="DC741" s="1039"/>
      <c r="DD741" s="1039"/>
      <c r="DE741" s="1039"/>
      <c r="DF741" s="1039"/>
      <c r="DG741" s="1039"/>
      <c r="DH741" s="1039"/>
      <c r="DI741" s="1039"/>
      <c r="DJ741" s="1039"/>
      <c r="DK741" s="1039"/>
      <c r="DL741" s="1039"/>
      <c r="DM741" s="1039"/>
      <c r="DN741" s="1039"/>
      <c r="DO741" s="1039"/>
      <c r="DP741" s="1039"/>
      <c r="DQ741" s="1039"/>
      <c r="DR741" s="1039"/>
      <c r="DS741" s="1039"/>
      <c r="DT741" s="1039"/>
      <c r="DU741" s="1039"/>
      <c r="DV741" s="1039"/>
      <c r="DW741" s="1039"/>
      <c r="DX741" s="1039"/>
      <c r="DY741" s="1039"/>
      <c r="DZ741" s="1039"/>
      <c r="EA741" s="1039"/>
      <c r="EB741" s="1039"/>
      <c r="EC741" s="1039"/>
      <c r="ED741" s="1039"/>
      <c r="EE741" s="1039"/>
      <c r="EF741" s="1039"/>
      <c r="EG741" s="1039"/>
      <c r="EH741" s="1039"/>
      <c r="EI741" s="1039"/>
      <c r="EJ741" s="1039"/>
      <c r="EK741" s="1039"/>
      <c r="EL741" s="1039"/>
      <c r="EM741" s="1039"/>
      <c r="EN741" s="1039"/>
      <c r="EO741" s="1039"/>
      <c r="EP741" s="1039"/>
      <c r="EQ741" s="1039"/>
      <c r="ER741" s="1039"/>
      <c r="ES741" s="1039"/>
    </row>
    <row r="742" spans="1:149" s="983" customFormat="1" ht="15" customHeight="1" thickBot="1">
      <c r="A742" s="939"/>
      <c r="B742" s="919"/>
      <c r="C742" s="940"/>
      <c r="D742" s="918"/>
      <c r="E742" s="941"/>
      <c r="F742" s="942"/>
      <c r="G742" s="943"/>
      <c r="H742" s="1045"/>
    </row>
    <row r="743" spans="1:149" s="983" customFormat="1" ht="15" customHeight="1" thickBot="1">
      <c r="A743" s="828" t="s">
        <v>340</v>
      </c>
      <c r="B743" s="829"/>
      <c r="C743" s="885" t="s">
        <v>1808</v>
      </c>
      <c r="D743" s="830"/>
      <c r="E743" s="830"/>
      <c r="F743" s="830"/>
      <c r="G743" s="831"/>
      <c r="H743" s="925"/>
      <c r="P743" s="1039"/>
      <c r="Q743" s="1039"/>
      <c r="R743" s="1039"/>
      <c r="S743" s="1039"/>
      <c r="T743" s="1039"/>
      <c r="U743" s="1039"/>
      <c r="V743" s="1039"/>
      <c r="W743" s="1039"/>
      <c r="X743" s="1039"/>
      <c r="Y743" s="1039"/>
      <c r="Z743" s="1039"/>
      <c r="AA743" s="1039"/>
      <c r="AB743" s="1039"/>
      <c r="AC743" s="1039"/>
      <c r="AD743" s="1039"/>
      <c r="AE743" s="1039"/>
      <c r="AF743" s="1039"/>
      <c r="AG743" s="1039"/>
      <c r="AH743" s="1039"/>
      <c r="AI743" s="1039"/>
      <c r="AJ743" s="1039"/>
      <c r="AK743" s="1039"/>
      <c r="AL743" s="1039"/>
      <c r="AM743" s="1039"/>
      <c r="AN743" s="1039"/>
      <c r="AO743" s="1039"/>
      <c r="AP743" s="1039"/>
      <c r="AQ743" s="1039"/>
      <c r="AR743" s="1039"/>
      <c r="AS743" s="1039"/>
      <c r="AT743" s="1039"/>
      <c r="AU743" s="1039"/>
      <c r="AV743" s="1039"/>
      <c r="AW743" s="1039"/>
      <c r="AX743" s="1039"/>
      <c r="AY743" s="1039"/>
      <c r="AZ743" s="1039"/>
      <c r="BA743" s="1039"/>
      <c r="BB743" s="1039"/>
      <c r="BC743" s="1039"/>
      <c r="BD743" s="1039"/>
      <c r="BE743" s="1039"/>
      <c r="BF743" s="1039"/>
      <c r="BG743" s="1039"/>
      <c r="BH743" s="1039"/>
      <c r="BI743" s="1039"/>
      <c r="BJ743" s="1039"/>
      <c r="BK743" s="1039"/>
      <c r="BL743" s="1039"/>
      <c r="BM743" s="1039"/>
      <c r="BN743" s="1039"/>
      <c r="BO743" s="1039"/>
      <c r="BP743" s="1039"/>
      <c r="BQ743" s="1039"/>
      <c r="BR743" s="1039"/>
      <c r="BS743" s="1039"/>
      <c r="BT743" s="1039"/>
      <c r="BU743" s="1039"/>
      <c r="BV743" s="1039"/>
      <c r="BW743" s="1039"/>
      <c r="BX743" s="1039"/>
      <c r="BY743" s="1039"/>
      <c r="BZ743" s="1039"/>
      <c r="CA743" s="1039"/>
      <c r="CB743" s="1039"/>
      <c r="CC743" s="1039"/>
      <c r="CD743" s="1039"/>
      <c r="CE743" s="1039"/>
      <c r="CF743" s="1039"/>
      <c r="CG743" s="1039"/>
      <c r="CH743" s="1039"/>
      <c r="CI743" s="1039"/>
      <c r="CJ743" s="1039"/>
      <c r="CK743" s="1039"/>
      <c r="CL743" s="1039"/>
      <c r="CM743" s="1039"/>
      <c r="CN743" s="1039"/>
      <c r="CO743" s="1039"/>
      <c r="CP743" s="1039"/>
      <c r="CQ743" s="1039"/>
      <c r="CR743" s="1039"/>
      <c r="CS743" s="1039"/>
      <c r="CT743" s="1039"/>
      <c r="CU743" s="1039"/>
      <c r="CV743" s="1039"/>
      <c r="CW743" s="1039"/>
      <c r="CX743" s="1039"/>
      <c r="CY743" s="1039"/>
      <c r="CZ743" s="1039"/>
      <c r="DA743" s="1039"/>
      <c r="DB743" s="1039"/>
      <c r="DC743" s="1039"/>
      <c r="DD743" s="1039"/>
      <c r="DE743" s="1039"/>
      <c r="DF743" s="1039"/>
      <c r="DG743" s="1039"/>
      <c r="DH743" s="1039"/>
      <c r="DI743" s="1039"/>
      <c r="DJ743" s="1039"/>
      <c r="DK743" s="1039"/>
      <c r="DL743" s="1039"/>
      <c r="DM743" s="1039"/>
      <c r="DN743" s="1039"/>
      <c r="DO743" s="1039"/>
      <c r="DP743" s="1039"/>
      <c r="DQ743" s="1039"/>
      <c r="DR743" s="1039"/>
      <c r="DS743" s="1039"/>
      <c r="DT743" s="1039"/>
      <c r="DU743" s="1039"/>
      <c r="DV743" s="1039"/>
      <c r="DW743" s="1039"/>
      <c r="DX743" s="1039"/>
      <c r="DY743" s="1039"/>
      <c r="DZ743" s="1039"/>
      <c r="EA743" s="1039"/>
      <c r="EB743" s="1039"/>
      <c r="EC743" s="1039"/>
      <c r="ED743" s="1039"/>
      <c r="EE743" s="1039"/>
      <c r="EF743" s="1039"/>
      <c r="EG743" s="1039"/>
      <c r="EH743" s="1039"/>
      <c r="EI743" s="1039"/>
      <c r="EJ743" s="1039"/>
      <c r="EK743" s="1039"/>
      <c r="EL743" s="1039"/>
      <c r="EM743" s="1039"/>
      <c r="EN743" s="1039"/>
      <c r="EO743" s="1039"/>
      <c r="EP743" s="1039"/>
      <c r="EQ743" s="1039"/>
      <c r="ER743" s="1039"/>
      <c r="ES743" s="1039"/>
    </row>
    <row r="744" spans="1:149" s="1040" customFormat="1" ht="15" customHeight="1">
      <c r="A744" s="997"/>
      <c r="B744" s="998"/>
      <c r="C744" s="1037"/>
      <c r="D744" s="1000"/>
      <c r="E744" s="1000"/>
      <c r="F744" s="928"/>
      <c r="G744" s="929"/>
      <c r="H744" s="1038"/>
      <c r="I744" s="1039"/>
      <c r="J744" s="1039"/>
      <c r="K744" s="1039"/>
      <c r="L744" s="1039"/>
      <c r="M744" s="1039"/>
      <c r="N744" s="1039"/>
      <c r="O744" s="1039"/>
      <c r="P744" s="1039"/>
      <c r="Q744" s="1039"/>
      <c r="R744" s="1039"/>
      <c r="S744" s="1039"/>
      <c r="T744" s="1039"/>
      <c r="U744" s="1039"/>
      <c r="V744" s="1039"/>
      <c r="W744" s="1039"/>
      <c r="X744" s="1039"/>
      <c r="Y744" s="1039"/>
      <c r="Z744" s="1039"/>
      <c r="AA744" s="1039"/>
      <c r="AB744" s="1039"/>
      <c r="AC744" s="1039"/>
      <c r="AD744" s="1039"/>
      <c r="AE744" s="1039"/>
      <c r="AF744" s="1039"/>
      <c r="AG744" s="1039"/>
      <c r="AH744" s="1039"/>
      <c r="AI744" s="1039"/>
      <c r="AJ744" s="1039"/>
      <c r="AK744" s="1039"/>
      <c r="AL744" s="1039"/>
      <c r="AM744" s="1039"/>
      <c r="AN744" s="1039"/>
      <c r="AO744" s="1039"/>
      <c r="AP744" s="1039"/>
      <c r="AQ744" s="1039"/>
      <c r="AR744" s="1039"/>
      <c r="AS744" s="1039"/>
      <c r="AT744" s="1039"/>
      <c r="AU744" s="1039"/>
      <c r="AV744" s="1039"/>
      <c r="AW744" s="1039"/>
      <c r="AX744" s="1039"/>
      <c r="AY744" s="1039"/>
      <c r="AZ744" s="1039"/>
      <c r="BA744" s="1039"/>
      <c r="BB744" s="1039"/>
      <c r="BC744" s="1039"/>
      <c r="BD744" s="1039"/>
      <c r="BE744" s="1039"/>
      <c r="BF744" s="1039"/>
      <c r="BG744" s="1039"/>
      <c r="BH744" s="1039"/>
      <c r="BI744" s="1039"/>
      <c r="BJ744" s="1039"/>
      <c r="BK744" s="1039"/>
      <c r="BL744" s="1039"/>
      <c r="BM744" s="1039"/>
      <c r="BN744" s="1039"/>
      <c r="BO744" s="1039"/>
      <c r="BP744" s="1039"/>
      <c r="BQ744" s="1039"/>
      <c r="BR744" s="1039"/>
      <c r="BS744" s="1039"/>
      <c r="BT744" s="1039"/>
      <c r="BU744" s="1039"/>
      <c r="BV744" s="1039"/>
      <c r="BW744" s="1039"/>
      <c r="BX744" s="1039"/>
      <c r="BY744" s="1039"/>
      <c r="BZ744" s="1039"/>
      <c r="CA744" s="1039"/>
      <c r="CB744" s="1039"/>
      <c r="CC744" s="1039"/>
      <c r="CD744" s="1039"/>
      <c r="CE744" s="1039"/>
      <c r="CF744" s="1039"/>
      <c r="CG744" s="1039"/>
      <c r="CH744" s="1039"/>
      <c r="CI744" s="1039"/>
      <c r="CJ744" s="1039"/>
      <c r="CK744" s="1039"/>
      <c r="CL744" s="1039"/>
      <c r="CM744" s="1039"/>
      <c r="CN744" s="1039"/>
      <c r="CO744" s="1039"/>
      <c r="CP744" s="1039"/>
      <c r="CQ744" s="1039"/>
      <c r="CR744" s="1039"/>
      <c r="CS744" s="1039"/>
      <c r="CT744" s="1039"/>
      <c r="CU744" s="1039"/>
      <c r="CV744" s="1039"/>
      <c r="CW744" s="1039"/>
      <c r="CX744" s="1039"/>
      <c r="CY744" s="1039"/>
      <c r="CZ744" s="1039"/>
      <c r="DA744" s="1039"/>
      <c r="DB744" s="1039"/>
      <c r="DC744" s="1039"/>
      <c r="DD744" s="1039"/>
      <c r="DE744" s="1039"/>
      <c r="DF744" s="1039"/>
      <c r="DG744" s="1039"/>
      <c r="DH744" s="1039"/>
      <c r="DI744" s="1039"/>
      <c r="DJ744" s="1039"/>
      <c r="DK744" s="1039"/>
      <c r="DL744" s="1039"/>
      <c r="DM744" s="1039"/>
      <c r="DN744" s="1039"/>
      <c r="DO744" s="1039"/>
      <c r="DP744" s="1039"/>
      <c r="DQ744" s="1039"/>
      <c r="DR744" s="1039"/>
      <c r="DS744" s="1039"/>
      <c r="DT744" s="1039"/>
      <c r="DU744" s="1039"/>
      <c r="DV744" s="1039"/>
      <c r="DW744" s="1039"/>
      <c r="DX744" s="1039"/>
      <c r="DY744" s="1039"/>
      <c r="DZ744" s="1039"/>
      <c r="EA744" s="1039"/>
      <c r="EB744" s="1039"/>
      <c r="EC744" s="1039"/>
      <c r="ED744" s="1039"/>
      <c r="EE744" s="1039"/>
      <c r="EF744" s="1039"/>
      <c r="EG744" s="1039"/>
      <c r="EH744" s="1039"/>
      <c r="EI744" s="1039"/>
      <c r="EJ744" s="1039"/>
      <c r="EK744" s="1039"/>
      <c r="EL744" s="1039"/>
      <c r="EM744" s="1039"/>
      <c r="EN744" s="1039"/>
      <c r="EO744" s="1039"/>
      <c r="EP744" s="1039"/>
      <c r="EQ744" s="1039"/>
      <c r="ER744" s="1039"/>
      <c r="ES744" s="1039"/>
    </row>
    <row r="745" spans="1:149" s="1040" customFormat="1" ht="48.5" customHeight="1">
      <c r="A745" s="1005"/>
      <c r="B745" s="1214" t="s">
        <v>1666</v>
      </c>
      <c r="C745" s="1215"/>
      <c r="D745" s="1215"/>
      <c r="E745" s="1215"/>
      <c r="F745" s="1215"/>
      <c r="G745" s="1216"/>
      <c r="H745" s="1041"/>
      <c r="I745" s="1039"/>
      <c r="J745" s="1039"/>
      <c r="K745" s="1039"/>
      <c r="L745" s="1039"/>
      <c r="M745" s="1039"/>
      <c r="N745" s="1039"/>
      <c r="O745" s="1039"/>
      <c r="P745" s="1039"/>
      <c r="Q745" s="1039"/>
      <c r="R745" s="1039"/>
      <c r="S745" s="1039"/>
      <c r="T745" s="1039"/>
      <c r="U745" s="1039"/>
      <c r="V745" s="1039"/>
      <c r="W745" s="1039"/>
      <c r="X745" s="1039"/>
      <c r="Y745" s="1039"/>
      <c r="Z745" s="1039"/>
      <c r="AA745" s="1039"/>
      <c r="AB745" s="1039"/>
      <c r="AC745" s="1039"/>
      <c r="AD745" s="1039"/>
      <c r="AE745" s="1039"/>
      <c r="AF745" s="1039"/>
      <c r="AG745" s="1039"/>
      <c r="AH745" s="1039"/>
      <c r="AI745" s="1039"/>
      <c r="AJ745" s="1039"/>
      <c r="AK745" s="1039"/>
      <c r="AL745" s="1039"/>
      <c r="AM745" s="1039"/>
      <c r="AN745" s="1039"/>
      <c r="AO745" s="1039"/>
      <c r="AP745" s="1039"/>
      <c r="AQ745" s="1039"/>
      <c r="AR745" s="1039"/>
      <c r="AS745" s="1039"/>
      <c r="AT745" s="1039"/>
      <c r="AU745" s="1039"/>
      <c r="AV745" s="1039"/>
      <c r="AW745" s="1039"/>
      <c r="AX745" s="1039"/>
      <c r="AY745" s="1039"/>
      <c r="AZ745" s="1039"/>
      <c r="BA745" s="1039"/>
      <c r="BB745" s="1039"/>
      <c r="BC745" s="1039"/>
      <c r="BD745" s="1039"/>
      <c r="BE745" s="1039"/>
      <c r="BF745" s="1039"/>
      <c r="BG745" s="1039"/>
      <c r="BH745" s="1039"/>
      <c r="BI745" s="1039"/>
      <c r="BJ745" s="1039"/>
      <c r="BK745" s="1039"/>
      <c r="BL745" s="1039"/>
      <c r="BM745" s="1039"/>
      <c r="BN745" s="1039"/>
      <c r="BO745" s="1039"/>
      <c r="BP745" s="1039"/>
      <c r="BQ745" s="1039"/>
      <c r="BR745" s="1039"/>
      <c r="BS745" s="1039"/>
      <c r="BT745" s="1039"/>
      <c r="BU745" s="1039"/>
      <c r="BV745" s="1039"/>
      <c r="BW745" s="1039"/>
      <c r="BX745" s="1039"/>
      <c r="BY745" s="1039"/>
      <c r="BZ745" s="1039"/>
      <c r="CA745" s="1039"/>
      <c r="CB745" s="1039"/>
      <c r="CC745" s="1039"/>
      <c r="CD745" s="1039"/>
      <c r="CE745" s="1039"/>
      <c r="CF745" s="1039"/>
      <c r="CG745" s="1039"/>
      <c r="CH745" s="1039"/>
      <c r="CI745" s="1039"/>
      <c r="CJ745" s="1039"/>
      <c r="CK745" s="1039"/>
      <c r="CL745" s="1039"/>
      <c r="CM745" s="1039"/>
      <c r="CN745" s="1039"/>
      <c r="CO745" s="1039"/>
      <c r="CP745" s="1039"/>
      <c r="CQ745" s="1039"/>
      <c r="CR745" s="1039"/>
      <c r="CS745" s="1039"/>
      <c r="CT745" s="1039"/>
      <c r="CU745" s="1039"/>
      <c r="CV745" s="1039"/>
      <c r="CW745" s="1039"/>
      <c r="CX745" s="1039"/>
      <c r="CY745" s="1039"/>
      <c r="CZ745" s="1039"/>
      <c r="DA745" s="1039"/>
      <c r="DB745" s="1039"/>
      <c r="DC745" s="1039"/>
      <c r="DD745" s="1039"/>
      <c r="DE745" s="1039"/>
      <c r="DF745" s="1039"/>
      <c r="DG745" s="1039"/>
      <c r="DH745" s="1039"/>
      <c r="DI745" s="1039"/>
      <c r="DJ745" s="1039"/>
      <c r="DK745" s="1039"/>
      <c r="DL745" s="1039"/>
      <c r="DM745" s="1039"/>
      <c r="DN745" s="1039"/>
      <c r="DO745" s="1039"/>
      <c r="DP745" s="1039"/>
      <c r="DQ745" s="1039"/>
      <c r="DR745" s="1039"/>
      <c r="DS745" s="1039"/>
      <c r="DT745" s="1039"/>
      <c r="DU745" s="1039"/>
      <c r="DV745" s="1039"/>
      <c r="DW745" s="1039"/>
      <c r="DX745" s="1039"/>
      <c r="DY745" s="1039"/>
      <c r="DZ745" s="1039"/>
      <c r="EA745" s="1039"/>
      <c r="EB745" s="1039"/>
      <c r="EC745" s="1039"/>
      <c r="ED745" s="1039"/>
      <c r="EE745" s="1039"/>
      <c r="EF745" s="1039"/>
      <c r="EG745" s="1039"/>
      <c r="EH745" s="1039"/>
      <c r="EI745" s="1039"/>
      <c r="EJ745" s="1039"/>
      <c r="EK745" s="1039"/>
      <c r="EL745" s="1039"/>
      <c r="EM745" s="1039"/>
      <c r="EN745" s="1039"/>
      <c r="EO745" s="1039"/>
      <c r="EP745" s="1039"/>
      <c r="EQ745" s="1039"/>
      <c r="ER745" s="1039"/>
      <c r="ES745" s="1039"/>
    </row>
    <row r="746" spans="1:149" s="1040" customFormat="1" ht="15" customHeight="1">
      <c r="A746" s="1006"/>
      <c r="B746" s="1007"/>
      <c r="C746" s="1042"/>
      <c r="D746" s="1009"/>
      <c r="E746" s="1009"/>
      <c r="F746" s="930"/>
      <c r="G746" s="931"/>
      <c r="H746" s="1043"/>
      <c r="I746" s="1039"/>
      <c r="J746" s="1039"/>
      <c r="K746" s="1039"/>
      <c r="L746" s="1039"/>
      <c r="M746" s="1039"/>
      <c r="N746" s="1039"/>
      <c r="O746" s="1039"/>
      <c r="P746" s="1039"/>
      <c r="Q746" s="1039"/>
      <c r="R746" s="1039"/>
      <c r="S746" s="1039"/>
      <c r="T746" s="1039"/>
      <c r="U746" s="1039"/>
      <c r="V746" s="1039"/>
      <c r="W746" s="1039"/>
      <c r="X746" s="1039"/>
      <c r="Y746" s="1039"/>
      <c r="Z746" s="1039"/>
      <c r="AA746" s="1039"/>
      <c r="AB746" s="1039"/>
      <c r="AC746" s="1039"/>
      <c r="AD746" s="1039"/>
      <c r="AE746" s="1039"/>
      <c r="AF746" s="1039"/>
      <c r="AG746" s="1039"/>
      <c r="AH746" s="1039"/>
      <c r="AI746" s="1039"/>
      <c r="AJ746" s="1039"/>
      <c r="AK746" s="1039"/>
      <c r="AL746" s="1039"/>
      <c r="AM746" s="1039"/>
      <c r="AN746" s="1039"/>
      <c r="AO746" s="1039"/>
      <c r="AP746" s="1039"/>
      <c r="AQ746" s="1039"/>
      <c r="AR746" s="1039"/>
      <c r="AS746" s="1039"/>
      <c r="AT746" s="1039"/>
      <c r="AU746" s="1039"/>
      <c r="AV746" s="1039"/>
      <c r="AW746" s="1039"/>
      <c r="AX746" s="1039"/>
      <c r="AY746" s="1039"/>
      <c r="AZ746" s="1039"/>
      <c r="BA746" s="1039"/>
      <c r="BB746" s="1039"/>
      <c r="BC746" s="1039"/>
      <c r="BD746" s="1039"/>
      <c r="BE746" s="1039"/>
      <c r="BF746" s="1039"/>
      <c r="BG746" s="1039"/>
      <c r="BH746" s="1039"/>
      <c r="BI746" s="1039"/>
      <c r="BJ746" s="1039"/>
      <c r="BK746" s="1039"/>
      <c r="BL746" s="1039"/>
      <c r="BM746" s="1039"/>
      <c r="BN746" s="1039"/>
      <c r="BO746" s="1039"/>
      <c r="BP746" s="1039"/>
      <c r="BQ746" s="1039"/>
      <c r="BR746" s="1039"/>
      <c r="BS746" s="1039"/>
      <c r="BT746" s="1039"/>
      <c r="BU746" s="1039"/>
      <c r="BV746" s="1039"/>
      <c r="BW746" s="1039"/>
      <c r="BX746" s="1039"/>
      <c r="BY746" s="1039"/>
      <c r="BZ746" s="1039"/>
      <c r="CA746" s="1039"/>
      <c r="CB746" s="1039"/>
      <c r="CC746" s="1039"/>
      <c r="CD746" s="1039"/>
      <c r="CE746" s="1039"/>
      <c r="CF746" s="1039"/>
      <c r="CG746" s="1039"/>
      <c r="CH746" s="1039"/>
      <c r="CI746" s="1039"/>
      <c r="CJ746" s="1039"/>
      <c r="CK746" s="1039"/>
      <c r="CL746" s="1039"/>
      <c r="CM746" s="1039"/>
      <c r="CN746" s="1039"/>
      <c r="CO746" s="1039"/>
      <c r="CP746" s="1039"/>
      <c r="CQ746" s="1039"/>
      <c r="CR746" s="1039"/>
      <c r="CS746" s="1039"/>
      <c r="CT746" s="1039"/>
      <c r="CU746" s="1039"/>
      <c r="CV746" s="1039"/>
      <c r="CW746" s="1039"/>
      <c r="CX746" s="1039"/>
      <c r="CY746" s="1039"/>
      <c r="CZ746" s="1039"/>
      <c r="DA746" s="1039"/>
      <c r="DB746" s="1039"/>
      <c r="DC746" s="1039"/>
      <c r="DD746" s="1039"/>
      <c r="DE746" s="1039"/>
      <c r="DF746" s="1039"/>
      <c r="DG746" s="1039"/>
      <c r="DH746" s="1039"/>
      <c r="DI746" s="1039"/>
      <c r="DJ746" s="1039"/>
      <c r="DK746" s="1039"/>
      <c r="DL746" s="1039"/>
      <c r="DM746" s="1039"/>
      <c r="DN746" s="1039"/>
      <c r="DO746" s="1039"/>
      <c r="DP746" s="1039"/>
      <c r="DQ746" s="1039"/>
      <c r="DR746" s="1039"/>
      <c r="DS746" s="1039"/>
      <c r="DT746" s="1039"/>
      <c r="DU746" s="1039"/>
      <c r="DV746" s="1039"/>
      <c r="DW746" s="1039"/>
      <c r="DX746" s="1039"/>
      <c r="DY746" s="1039"/>
      <c r="DZ746" s="1039"/>
      <c r="EA746" s="1039"/>
      <c r="EB746" s="1039"/>
      <c r="EC746" s="1039"/>
      <c r="ED746" s="1039"/>
      <c r="EE746" s="1039"/>
      <c r="EF746" s="1039"/>
      <c r="EG746" s="1039"/>
      <c r="EH746" s="1039"/>
      <c r="EI746" s="1039"/>
      <c r="EJ746" s="1039"/>
      <c r="EK746" s="1039"/>
      <c r="EL746" s="1039"/>
      <c r="EM746" s="1039"/>
      <c r="EN746" s="1039"/>
      <c r="EO746" s="1039"/>
      <c r="EP746" s="1039"/>
      <c r="EQ746" s="1039"/>
      <c r="ER746" s="1039"/>
      <c r="ES746" s="1039"/>
    </row>
    <row r="747" spans="1:149" s="983" customFormat="1" ht="96">
      <c r="A747" s="1207" t="s">
        <v>342</v>
      </c>
      <c r="B747" s="905"/>
      <c r="C747" s="927" t="s">
        <v>1809</v>
      </c>
      <c r="D747" s="847"/>
      <c r="E747" s="847"/>
      <c r="F747" s="849"/>
      <c r="G747" s="850"/>
      <c r="H747" s="1013"/>
    </row>
    <row r="748" spans="1:149" s="983" customFormat="1" ht="15" customHeight="1">
      <c r="A748" s="1206"/>
      <c r="B748" s="905"/>
      <c r="C748" s="886" t="s">
        <v>1474</v>
      </c>
      <c r="D748" s="847" t="s">
        <v>281</v>
      </c>
      <c r="E748" s="848">
        <v>2</v>
      </c>
      <c r="F748" s="849"/>
      <c r="G748" s="814">
        <f>F748*E748</f>
        <v>0</v>
      </c>
      <c r="H748" s="1013"/>
    </row>
    <row r="749" spans="1:149" s="983" customFormat="1" ht="15" customHeight="1">
      <c r="A749" s="806"/>
      <c r="B749" s="905"/>
      <c r="C749" s="906"/>
      <c r="D749" s="847"/>
      <c r="E749" s="847"/>
      <c r="F749" s="849"/>
      <c r="G749" s="814"/>
      <c r="H749" s="1013"/>
    </row>
    <row r="750" spans="1:149" s="983" customFormat="1" ht="32">
      <c r="A750" s="1207" t="s">
        <v>343</v>
      </c>
      <c r="B750" s="905"/>
      <c r="C750" s="927" t="s">
        <v>1810</v>
      </c>
      <c r="D750" s="847"/>
      <c r="E750" s="847"/>
      <c r="F750" s="849"/>
      <c r="G750" s="814"/>
      <c r="H750" s="1013"/>
    </row>
    <row r="751" spans="1:149" s="983" customFormat="1" ht="15" customHeight="1">
      <c r="A751" s="1206"/>
      <c r="B751" s="905"/>
      <c r="C751" s="886" t="s">
        <v>1474</v>
      </c>
      <c r="D751" s="847" t="s">
        <v>281</v>
      </c>
      <c r="E751" s="848">
        <v>3</v>
      </c>
      <c r="F751" s="849"/>
      <c r="G751" s="814">
        <f>F751*E751</f>
        <v>0</v>
      </c>
      <c r="H751" s="1013"/>
    </row>
    <row r="752" spans="1:149" s="983" customFormat="1" ht="15" customHeight="1">
      <c r="A752" s="806"/>
      <c r="B752" s="905"/>
      <c r="C752" s="906"/>
      <c r="D752" s="847"/>
      <c r="E752" s="847"/>
      <c r="F752" s="849"/>
      <c r="G752" s="814"/>
      <c r="H752" s="1013"/>
    </row>
    <row r="753" spans="1:149" s="983" customFormat="1" ht="75.75" customHeight="1">
      <c r="A753" s="1207" t="s">
        <v>344</v>
      </c>
      <c r="B753" s="905"/>
      <c r="C753" s="927" t="s">
        <v>1811</v>
      </c>
      <c r="D753" s="847"/>
      <c r="E753" s="847"/>
      <c r="F753" s="849"/>
      <c r="G753" s="814"/>
      <c r="H753" s="1013"/>
    </row>
    <row r="754" spans="1:149" s="983" customFormat="1" ht="15" customHeight="1">
      <c r="A754" s="1206"/>
      <c r="B754" s="905"/>
      <c r="C754" s="886" t="s">
        <v>1474</v>
      </c>
      <c r="D754" s="847" t="s">
        <v>281</v>
      </c>
      <c r="E754" s="848">
        <v>7</v>
      </c>
      <c r="F754" s="849"/>
      <c r="G754" s="814">
        <f>F754*E754</f>
        <v>0</v>
      </c>
      <c r="H754" s="1013"/>
    </row>
    <row r="755" spans="1:149" s="983" customFormat="1" ht="15" customHeight="1">
      <c r="A755" s="874"/>
      <c r="B755" s="905"/>
      <c r="C755" s="886"/>
      <c r="D755" s="847"/>
      <c r="E755" s="848"/>
      <c r="F755" s="849"/>
      <c r="G755" s="814"/>
      <c r="H755" s="1013"/>
    </row>
    <row r="756" spans="1:149" s="983" customFormat="1" ht="16">
      <c r="A756" s="1207" t="s">
        <v>345</v>
      </c>
      <c r="B756" s="905"/>
      <c r="C756" s="927" t="s">
        <v>1812</v>
      </c>
      <c r="D756" s="847"/>
      <c r="E756" s="847"/>
      <c r="F756" s="849"/>
      <c r="G756" s="814"/>
      <c r="H756" s="1013"/>
    </row>
    <row r="757" spans="1:149" s="983" customFormat="1" ht="15" customHeight="1">
      <c r="A757" s="1206"/>
      <c r="B757" s="905"/>
      <c r="C757" s="886" t="s">
        <v>1474</v>
      </c>
      <c r="D757" s="847" t="s">
        <v>281</v>
      </c>
      <c r="E757" s="848">
        <v>2</v>
      </c>
      <c r="F757" s="849"/>
      <c r="G757" s="814">
        <f>F757*E757</f>
        <v>0</v>
      </c>
      <c r="H757" s="1013"/>
    </row>
    <row r="758" spans="1:149" s="983" customFormat="1" ht="15" customHeight="1">
      <c r="A758" s="806"/>
      <c r="B758" s="905"/>
      <c r="C758" s="906"/>
      <c r="D758" s="847"/>
      <c r="E758" s="847"/>
      <c r="F758" s="849"/>
      <c r="G758" s="814"/>
      <c r="H758" s="1013"/>
    </row>
    <row r="759" spans="1:149" s="983" customFormat="1" ht="16">
      <c r="A759" s="1207" t="s">
        <v>346</v>
      </c>
      <c r="B759" s="905"/>
      <c r="C759" s="927" t="s">
        <v>1813</v>
      </c>
      <c r="D759" s="847"/>
      <c r="E759" s="847"/>
      <c r="F759" s="849"/>
      <c r="G759" s="814"/>
      <c r="H759" s="1013"/>
    </row>
    <row r="760" spans="1:149" s="983" customFormat="1" ht="15" customHeight="1">
      <c r="A760" s="1206"/>
      <c r="B760" s="905"/>
      <c r="C760" s="886" t="s">
        <v>1240</v>
      </c>
      <c r="D760" s="847" t="s">
        <v>1453</v>
      </c>
      <c r="E760" s="848">
        <v>1</v>
      </c>
      <c r="F760" s="849"/>
      <c r="G760" s="814">
        <f>F760*E760</f>
        <v>0</v>
      </c>
      <c r="H760" s="1013"/>
    </row>
    <row r="761" spans="1:149" s="983" customFormat="1" ht="15" customHeight="1" thickBot="1">
      <c r="A761" s="806"/>
      <c r="B761" s="905"/>
      <c r="C761" s="906"/>
      <c r="D761" s="847"/>
      <c r="E761" s="847"/>
      <c r="F761" s="849"/>
      <c r="G761" s="814"/>
      <c r="H761" s="1013"/>
    </row>
    <row r="762" spans="1:149" s="1040" customFormat="1" ht="15" customHeight="1" thickBot="1">
      <c r="A762" s="828" t="s">
        <v>340</v>
      </c>
      <c r="B762" s="878"/>
      <c r="C762" s="830" t="s">
        <v>1814</v>
      </c>
      <c r="D762" s="831"/>
      <c r="E762" s="831"/>
      <c r="F762" s="831"/>
      <c r="G762" s="881">
        <f>SUM(G692:G761)</f>
        <v>0</v>
      </c>
      <c r="H762" s="925"/>
      <c r="I762" s="1039"/>
      <c r="J762" s="1039"/>
      <c r="K762" s="1039"/>
      <c r="L762" s="1039"/>
      <c r="M762" s="1039"/>
      <c r="N762" s="1039"/>
      <c r="O762" s="1039"/>
      <c r="P762" s="1039"/>
      <c r="Q762" s="1039"/>
      <c r="R762" s="1039"/>
      <c r="S762" s="1039"/>
      <c r="T762" s="1039"/>
      <c r="U762" s="1039"/>
      <c r="V762" s="1039"/>
      <c r="W762" s="1039"/>
      <c r="X762" s="1039"/>
      <c r="Y762" s="1039"/>
      <c r="Z762" s="1039"/>
      <c r="AA762" s="1039"/>
      <c r="AB762" s="1039"/>
      <c r="AC762" s="1039"/>
      <c r="AD762" s="1039"/>
      <c r="AE762" s="1039"/>
      <c r="AF762" s="1039"/>
      <c r="AG762" s="1039"/>
      <c r="AH762" s="1039"/>
      <c r="AI762" s="1039"/>
      <c r="AJ762" s="1039"/>
      <c r="AK762" s="1039"/>
      <c r="AL762" s="1039"/>
      <c r="AM762" s="1039"/>
      <c r="AN762" s="1039"/>
      <c r="AO762" s="1039"/>
      <c r="AP762" s="1039"/>
      <c r="AQ762" s="1039"/>
      <c r="AR762" s="1039"/>
      <c r="AS762" s="1039"/>
      <c r="AT762" s="1039"/>
      <c r="AU762" s="1039"/>
      <c r="AV762" s="1039"/>
      <c r="AW762" s="1039"/>
      <c r="AX762" s="1039"/>
      <c r="AY762" s="1039"/>
      <c r="AZ762" s="1039"/>
      <c r="BA762" s="1039"/>
      <c r="BB762" s="1039"/>
      <c r="BC762" s="1039"/>
      <c r="BD762" s="1039"/>
      <c r="BE762" s="1039"/>
      <c r="BF762" s="1039"/>
      <c r="BG762" s="1039"/>
      <c r="BH762" s="1039"/>
      <c r="BI762" s="1039"/>
      <c r="BJ762" s="1039"/>
      <c r="BK762" s="1039"/>
      <c r="BL762" s="1039"/>
      <c r="BM762" s="1039"/>
      <c r="BN762" s="1039"/>
      <c r="BO762" s="1039"/>
      <c r="BP762" s="1039"/>
      <c r="BQ762" s="1039"/>
      <c r="BR762" s="1039"/>
      <c r="BS762" s="1039"/>
      <c r="BT762" s="1039"/>
      <c r="BU762" s="1039"/>
      <c r="BV762" s="1039"/>
      <c r="BW762" s="1039"/>
      <c r="BX762" s="1039"/>
      <c r="BY762" s="1039"/>
      <c r="BZ762" s="1039"/>
      <c r="CA762" s="1039"/>
      <c r="CB762" s="1039"/>
      <c r="CC762" s="1039"/>
      <c r="CD762" s="1039"/>
      <c r="CE762" s="1039"/>
      <c r="CF762" s="1039"/>
      <c r="CG762" s="1039"/>
      <c r="CH762" s="1039"/>
      <c r="CI762" s="1039"/>
      <c r="CJ762" s="1039"/>
      <c r="CK762" s="1039"/>
      <c r="CL762" s="1039"/>
      <c r="CM762" s="1039"/>
      <c r="CN762" s="1039"/>
      <c r="CO762" s="1039"/>
      <c r="CP762" s="1039"/>
      <c r="CQ762" s="1039"/>
      <c r="CR762" s="1039"/>
      <c r="CS762" s="1039"/>
      <c r="CT762" s="1039"/>
      <c r="CU762" s="1039"/>
      <c r="CV762" s="1039"/>
      <c r="CW762" s="1039"/>
      <c r="CX762" s="1039"/>
      <c r="CY762" s="1039"/>
      <c r="CZ762" s="1039"/>
      <c r="DA762" s="1039"/>
      <c r="DB762" s="1039"/>
      <c r="DC762" s="1039"/>
      <c r="DD762" s="1039"/>
      <c r="DE762" s="1039"/>
      <c r="DF762" s="1039"/>
      <c r="DG762" s="1039"/>
      <c r="DH762" s="1039"/>
      <c r="DI762" s="1039"/>
      <c r="DJ762" s="1039"/>
      <c r="DK762" s="1039"/>
      <c r="DL762" s="1039"/>
      <c r="DM762" s="1039"/>
      <c r="DN762" s="1039"/>
      <c r="DO762" s="1039"/>
      <c r="DP762" s="1039"/>
      <c r="DQ762" s="1039"/>
      <c r="DR762" s="1039"/>
      <c r="DS762" s="1039"/>
      <c r="DT762" s="1039"/>
      <c r="DU762" s="1039"/>
      <c r="DV762" s="1039"/>
      <c r="DW762" s="1039"/>
      <c r="DX762" s="1039"/>
      <c r="DY762" s="1039"/>
      <c r="DZ762" s="1039"/>
      <c r="EA762" s="1039"/>
      <c r="EB762" s="1039"/>
      <c r="EC762" s="1039"/>
      <c r="ED762" s="1039"/>
      <c r="EE762" s="1039"/>
      <c r="EF762" s="1039"/>
      <c r="EG762" s="1039"/>
      <c r="EH762" s="1039"/>
      <c r="EI762" s="1039"/>
      <c r="EJ762" s="1039"/>
      <c r="EK762" s="1039"/>
      <c r="EL762" s="1039"/>
      <c r="EM762" s="1039"/>
      <c r="EN762" s="1039"/>
      <c r="EO762" s="1039"/>
      <c r="EP762" s="1039"/>
      <c r="EQ762" s="1039"/>
      <c r="ER762" s="1039"/>
      <c r="ES762" s="1039"/>
    </row>
    <row r="763" spans="1:149" s="1040" customFormat="1" ht="15" customHeight="1" thickBot="1">
      <c r="A763" s="983"/>
      <c r="B763" s="1047"/>
      <c r="C763" s="983"/>
      <c r="D763" s="983"/>
      <c r="E763" s="983"/>
      <c r="F763" s="983"/>
      <c r="G763" s="983"/>
      <c r="H763" s="983"/>
      <c r="I763" s="983"/>
      <c r="J763" s="1039"/>
      <c r="K763" s="1039"/>
      <c r="L763" s="1039"/>
      <c r="M763" s="1039"/>
      <c r="N763" s="1039"/>
      <c r="O763" s="1039"/>
      <c r="P763" s="983"/>
      <c r="Q763" s="983"/>
      <c r="R763" s="983"/>
      <c r="S763" s="983"/>
      <c r="T763" s="983"/>
      <c r="U763" s="983"/>
      <c r="V763" s="983"/>
      <c r="W763" s="983"/>
      <c r="X763" s="983"/>
      <c r="Y763" s="983"/>
      <c r="Z763" s="983"/>
      <c r="AA763" s="983"/>
      <c r="AB763" s="983"/>
      <c r="AC763" s="983"/>
      <c r="AD763" s="983"/>
      <c r="AE763" s="983"/>
      <c r="AF763" s="983"/>
      <c r="AG763" s="983"/>
      <c r="AH763" s="983"/>
      <c r="AI763" s="983"/>
      <c r="AJ763" s="983"/>
      <c r="AK763" s="983"/>
      <c r="AL763" s="983"/>
      <c r="AM763" s="983"/>
      <c r="AN763" s="983"/>
      <c r="AO763" s="983"/>
      <c r="AP763" s="983"/>
      <c r="AQ763" s="983"/>
      <c r="AR763" s="983"/>
      <c r="AS763" s="983"/>
      <c r="AT763" s="983"/>
      <c r="AU763" s="983"/>
      <c r="AV763" s="983"/>
      <c r="AW763" s="983"/>
      <c r="AX763" s="983"/>
      <c r="AY763" s="983"/>
      <c r="AZ763" s="983"/>
      <c r="BA763" s="983"/>
      <c r="BB763" s="983"/>
      <c r="BC763" s="983"/>
      <c r="BD763" s="983"/>
      <c r="BE763" s="983"/>
      <c r="BF763" s="983"/>
      <c r="BG763" s="983"/>
      <c r="BH763" s="983"/>
      <c r="BI763" s="983"/>
      <c r="BJ763" s="983"/>
      <c r="BK763" s="983"/>
      <c r="BL763" s="983"/>
      <c r="BM763" s="983"/>
      <c r="BN763" s="983"/>
      <c r="BO763" s="983"/>
      <c r="BP763" s="983"/>
      <c r="BQ763" s="983"/>
      <c r="BR763" s="983"/>
      <c r="BS763" s="983"/>
      <c r="BT763" s="983"/>
      <c r="BU763" s="983"/>
      <c r="BV763" s="983"/>
      <c r="BW763" s="983"/>
      <c r="BX763" s="983"/>
      <c r="BY763" s="983"/>
      <c r="BZ763" s="983"/>
      <c r="CA763" s="983"/>
      <c r="CB763" s="983"/>
      <c r="CC763" s="983"/>
      <c r="CD763" s="983"/>
      <c r="CE763" s="983"/>
      <c r="CF763" s="983"/>
      <c r="CG763" s="983"/>
      <c r="CH763" s="983"/>
      <c r="CI763" s="983"/>
      <c r="CJ763" s="983"/>
      <c r="CK763" s="983"/>
      <c r="CL763" s="983"/>
      <c r="CM763" s="983"/>
      <c r="CN763" s="983"/>
      <c r="CO763" s="983"/>
      <c r="CP763" s="983"/>
      <c r="CQ763" s="983"/>
      <c r="CR763" s="983"/>
      <c r="CS763" s="983"/>
      <c r="CT763" s="983"/>
      <c r="CU763" s="983"/>
      <c r="CV763" s="983"/>
      <c r="CW763" s="983"/>
      <c r="CX763" s="983"/>
      <c r="CY763" s="983"/>
      <c r="CZ763" s="983"/>
      <c r="DA763" s="983"/>
      <c r="DB763" s="983"/>
      <c r="DC763" s="983"/>
      <c r="DD763" s="983"/>
      <c r="DE763" s="983"/>
      <c r="DF763" s="983"/>
      <c r="DG763" s="983"/>
      <c r="DH763" s="983"/>
      <c r="DI763" s="983"/>
      <c r="DJ763" s="983"/>
      <c r="DK763" s="983"/>
      <c r="DL763" s="983"/>
      <c r="DM763" s="983"/>
      <c r="DN763" s="983"/>
      <c r="DO763" s="983"/>
      <c r="DP763" s="983"/>
      <c r="DQ763" s="983"/>
      <c r="DR763" s="983"/>
      <c r="DS763" s="983"/>
      <c r="DT763" s="983"/>
      <c r="DU763" s="983"/>
      <c r="DV763" s="983"/>
      <c r="DW763" s="983"/>
      <c r="DX763" s="983"/>
      <c r="DY763" s="983"/>
      <c r="DZ763" s="983"/>
      <c r="EA763" s="983"/>
      <c r="EB763" s="983"/>
      <c r="EC763" s="983"/>
      <c r="ED763" s="983"/>
      <c r="EE763" s="983"/>
      <c r="EF763" s="983"/>
      <c r="EG763" s="983"/>
      <c r="EH763" s="983"/>
      <c r="EI763" s="983"/>
      <c r="EJ763" s="983"/>
      <c r="EK763" s="983"/>
      <c r="EL763" s="983"/>
      <c r="EM763" s="983"/>
      <c r="EN763" s="983"/>
      <c r="EO763" s="983"/>
      <c r="EP763" s="983"/>
      <c r="EQ763" s="983"/>
      <c r="ER763" s="983"/>
      <c r="ES763" s="983"/>
    </row>
    <row r="764" spans="1:149" s="983" customFormat="1" ht="15" customHeight="1" thickBot="1">
      <c r="A764" s="828" t="s">
        <v>349</v>
      </c>
      <c r="B764" s="829"/>
      <c r="C764" s="885" t="s">
        <v>1815</v>
      </c>
      <c r="D764" s="830"/>
      <c r="E764" s="830"/>
      <c r="F764" s="830"/>
      <c r="G764" s="831"/>
      <c r="H764" s="925"/>
      <c r="P764" s="1039"/>
      <c r="Q764" s="1039"/>
      <c r="R764" s="1039"/>
      <c r="S764" s="1039"/>
      <c r="T764" s="1039"/>
      <c r="U764" s="1039"/>
      <c r="V764" s="1039"/>
      <c r="W764" s="1039"/>
      <c r="X764" s="1039"/>
      <c r="Y764" s="1039"/>
      <c r="Z764" s="1039"/>
      <c r="AA764" s="1039"/>
      <c r="AB764" s="1039"/>
      <c r="AC764" s="1039"/>
      <c r="AD764" s="1039"/>
      <c r="AE764" s="1039"/>
      <c r="AF764" s="1039"/>
      <c r="AG764" s="1039"/>
      <c r="AH764" s="1039"/>
      <c r="AI764" s="1039"/>
      <c r="AJ764" s="1039"/>
      <c r="AK764" s="1039"/>
      <c r="AL764" s="1039"/>
      <c r="AM764" s="1039"/>
      <c r="AN764" s="1039"/>
      <c r="AO764" s="1039"/>
      <c r="AP764" s="1039"/>
      <c r="AQ764" s="1039"/>
      <c r="AR764" s="1039"/>
      <c r="AS764" s="1039"/>
      <c r="AT764" s="1039"/>
      <c r="AU764" s="1039"/>
      <c r="AV764" s="1039"/>
      <c r="AW764" s="1039"/>
      <c r="AX764" s="1039"/>
      <c r="AY764" s="1039"/>
      <c r="AZ764" s="1039"/>
      <c r="BA764" s="1039"/>
      <c r="BB764" s="1039"/>
      <c r="BC764" s="1039"/>
      <c r="BD764" s="1039"/>
      <c r="BE764" s="1039"/>
      <c r="BF764" s="1039"/>
      <c r="BG764" s="1039"/>
      <c r="BH764" s="1039"/>
      <c r="BI764" s="1039"/>
      <c r="BJ764" s="1039"/>
      <c r="BK764" s="1039"/>
      <c r="BL764" s="1039"/>
      <c r="BM764" s="1039"/>
      <c r="BN764" s="1039"/>
      <c r="BO764" s="1039"/>
      <c r="BP764" s="1039"/>
      <c r="BQ764" s="1039"/>
      <c r="BR764" s="1039"/>
      <c r="BS764" s="1039"/>
      <c r="BT764" s="1039"/>
      <c r="BU764" s="1039"/>
      <c r="BV764" s="1039"/>
      <c r="BW764" s="1039"/>
      <c r="BX764" s="1039"/>
      <c r="BY764" s="1039"/>
      <c r="BZ764" s="1039"/>
      <c r="CA764" s="1039"/>
      <c r="CB764" s="1039"/>
      <c r="CC764" s="1039"/>
      <c r="CD764" s="1039"/>
      <c r="CE764" s="1039"/>
      <c r="CF764" s="1039"/>
      <c r="CG764" s="1039"/>
      <c r="CH764" s="1039"/>
      <c r="CI764" s="1039"/>
      <c r="CJ764" s="1039"/>
      <c r="CK764" s="1039"/>
      <c r="CL764" s="1039"/>
      <c r="CM764" s="1039"/>
      <c r="CN764" s="1039"/>
      <c r="CO764" s="1039"/>
      <c r="CP764" s="1039"/>
      <c r="CQ764" s="1039"/>
      <c r="CR764" s="1039"/>
      <c r="CS764" s="1039"/>
      <c r="CT764" s="1039"/>
      <c r="CU764" s="1039"/>
      <c r="CV764" s="1039"/>
      <c r="CW764" s="1039"/>
      <c r="CX764" s="1039"/>
      <c r="CY764" s="1039"/>
      <c r="CZ764" s="1039"/>
      <c r="DA764" s="1039"/>
      <c r="DB764" s="1039"/>
      <c r="DC764" s="1039"/>
      <c r="DD764" s="1039"/>
      <c r="DE764" s="1039"/>
      <c r="DF764" s="1039"/>
      <c r="DG764" s="1039"/>
      <c r="DH764" s="1039"/>
      <c r="DI764" s="1039"/>
      <c r="DJ764" s="1039"/>
      <c r="DK764" s="1039"/>
      <c r="DL764" s="1039"/>
      <c r="DM764" s="1039"/>
      <c r="DN764" s="1039"/>
      <c r="DO764" s="1039"/>
      <c r="DP764" s="1039"/>
      <c r="DQ764" s="1039"/>
      <c r="DR764" s="1039"/>
      <c r="DS764" s="1039"/>
      <c r="DT764" s="1039"/>
      <c r="DU764" s="1039"/>
      <c r="DV764" s="1039"/>
      <c r="DW764" s="1039"/>
      <c r="DX764" s="1039"/>
      <c r="DY764" s="1039"/>
      <c r="DZ764" s="1039"/>
      <c r="EA764" s="1039"/>
      <c r="EB764" s="1039"/>
      <c r="EC764" s="1039"/>
      <c r="ED764" s="1039"/>
      <c r="EE764" s="1039"/>
      <c r="EF764" s="1039"/>
      <c r="EG764" s="1039"/>
      <c r="EH764" s="1039"/>
      <c r="EI764" s="1039"/>
      <c r="EJ764" s="1039"/>
      <c r="EK764" s="1039"/>
      <c r="EL764" s="1039"/>
      <c r="EM764" s="1039"/>
      <c r="EN764" s="1039"/>
      <c r="EO764" s="1039"/>
      <c r="EP764" s="1039"/>
      <c r="EQ764" s="1039"/>
      <c r="ER764" s="1039"/>
      <c r="ES764" s="1039"/>
    </row>
    <row r="765" spans="1:149" s="1040" customFormat="1" ht="15" customHeight="1">
      <c r="A765" s="997"/>
      <c r="B765" s="998"/>
      <c r="C765" s="1037"/>
      <c r="D765" s="1000"/>
      <c r="E765" s="1000"/>
      <c r="F765" s="928"/>
      <c r="G765" s="929"/>
      <c r="H765" s="1038"/>
      <c r="I765" s="1039"/>
      <c r="J765" s="1039"/>
      <c r="K765" s="1039"/>
      <c r="L765" s="1039"/>
      <c r="M765" s="1039"/>
      <c r="N765" s="1039"/>
      <c r="O765" s="1039"/>
      <c r="P765" s="1039"/>
      <c r="Q765" s="1039"/>
      <c r="R765" s="1039"/>
      <c r="S765" s="1039"/>
      <c r="T765" s="1039"/>
      <c r="U765" s="1039"/>
      <c r="V765" s="1039"/>
      <c r="W765" s="1039"/>
      <c r="X765" s="1039"/>
      <c r="Y765" s="1039"/>
      <c r="Z765" s="1039"/>
      <c r="AA765" s="1039"/>
      <c r="AB765" s="1039"/>
      <c r="AC765" s="1039"/>
      <c r="AD765" s="1039"/>
      <c r="AE765" s="1039"/>
      <c r="AF765" s="1039"/>
      <c r="AG765" s="1039"/>
      <c r="AH765" s="1039"/>
      <c r="AI765" s="1039"/>
      <c r="AJ765" s="1039"/>
      <c r="AK765" s="1039"/>
      <c r="AL765" s="1039"/>
      <c r="AM765" s="1039"/>
      <c r="AN765" s="1039"/>
      <c r="AO765" s="1039"/>
      <c r="AP765" s="1039"/>
      <c r="AQ765" s="1039"/>
      <c r="AR765" s="1039"/>
      <c r="AS765" s="1039"/>
      <c r="AT765" s="1039"/>
      <c r="AU765" s="1039"/>
      <c r="AV765" s="1039"/>
      <c r="AW765" s="1039"/>
      <c r="AX765" s="1039"/>
      <c r="AY765" s="1039"/>
      <c r="AZ765" s="1039"/>
      <c r="BA765" s="1039"/>
      <c r="BB765" s="1039"/>
      <c r="BC765" s="1039"/>
      <c r="BD765" s="1039"/>
      <c r="BE765" s="1039"/>
      <c r="BF765" s="1039"/>
      <c r="BG765" s="1039"/>
      <c r="BH765" s="1039"/>
      <c r="BI765" s="1039"/>
      <c r="BJ765" s="1039"/>
      <c r="BK765" s="1039"/>
      <c r="BL765" s="1039"/>
      <c r="BM765" s="1039"/>
      <c r="BN765" s="1039"/>
      <c r="BO765" s="1039"/>
      <c r="BP765" s="1039"/>
      <c r="BQ765" s="1039"/>
      <c r="BR765" s="1039"/>
      <c r="BS765" s="1039"/>
      <c r="BT765" s="1039"/>
      <c r="BU765" s="1039"/>
      <c r="BV765" s="1039"/>
      <c r="BW765" s="1039"/>
      <c r="BX765" s="1039"/>
      <c r="BY765" s="1039"/>
      <c r="BZ765" s="1039"/>
      <c r="CA765" s="1039"/>
      <c r="CB765" s="1039"/>
      <c r="CC765" s="1039"/>
      <c r="CD765" s="1039"/>
      <c r="CE765" s="1039"/>
      <c r="CF765" s="1039"/>
      <c r="CG765" s="1039"/>
      <c r="CH765" s="1039"/>
      <c r="CI765" s="1039"/>
      <c r="CJ765" s="1039"/>
      <c r="CK765" s="1039"/>
      <c r="CL765" s="1039"/>
      <c r="CM765" s="1039"/>
      <c r="CN765" s="1039"/>
      <c r="CO765" s="1039"/>
      <c r="CP765" s="1039"/>
      <c r="CQ765" s="1039"/>
      <c r="CR765" s="1039"/>
      <c r="CS765" s="1039"/>
      <c r="CT765" s="1039"/>
      <c r="CU765" s="1039"/>
      <c r="CV765" s="1039"/>
      <c r="CW765" s="1039"/>
      <c r="CX765" s="1039"/>
      <c r="CY765" s="1039"/>
      <c r="CZ765" s="1039"/>
      <c r="DA765" s="1039"/>
      <c r="DB765" s="1039"/>
      <c r="DC765" s="1039"/>
      <c r="DD765" s="1039"/>
      <c r="DE765" s="1039"/>
      <c r="DF765" s="1039"/>
      <c r="DG765" s="1039"/>
      <c r="DH765" s="1039"/>
      <c r="DI765" s="1039"/>
      <c r="DJ765" s="1039"/>
      <c r="DK765" s="1039"/>
      <c r="DL765" s="1039"/>
      <c r="DM765" s="1039"/>
      <c r="DN765" s="1039"/>
      <c r="DO765" s="1039"/>
      <c r="DP765" s="1039"/>
      <c r="DQ765" s="1039"/>
      <c r="DR765" s="1039"/>
      <c r="DS765" s="1039"/>
      <c r="DT765" s="1039"/>
      <c r="DU765" s="1039"/>
      <c r="DV765" s="1039"/>
      <c r="DW765" s="1039"/>
      <c r="DX765" s="1039"/>
      <c r="DY765" s="1039"/>
      <c r="DZ765" s="1039"/>
      <c r="EA765" s="1039"/>
      <c r="EB765" s="1039"/>
      <c r="EC765" s="1039"/>
      <c r="ED765" s="1039"/>
      <c r="EE765" s="1039"/>
      <c r="EF765" s="1039"/>
      <c r="EG765" s="1039"/>
      <c r="EH765" s="1039"/>
      <c r="EI765" s="1039"/>
      <c r="EJ765" s="1039"/>
      <c r="EK765" s="1039"/>
      <c r="EL765" s="1039"/>
      <c r="EM765" s="1039"/>
      <c r="EN765" s="1039"/>
      <c r="EO765" s="1039"/>
      <c r="EP765" s="1039"/>
      <c r="EQ765" s="1039"/>
      <c r="ER765" s="1039"/>
      <c r="ES765" s="1039"/>
    </row>
    <row r="766" spans="1:149" s="1040" customFormat="1" ht="48.5" customHeight="1">
      <c r="A766" s="1005"/>
      <c r="B766" s="1214" t="s">
        <v>1666</v>
      </c>
      <c r="C766" s="1215"/>
      <c r="D766" s="1215"/>
      <c r="E766" s="1215"/>
      <c r="F766" s="1215"/>
      <c r="G766" s="1216"/>
      <c r="H766" s="1041"/>
      <c r="I766" s="1039"/>
      <c r="J766" s="1039"/>
      <c r="K766" s="1039"/>
      <c r="L766" s="1039"/>
      <c r="M766" s="1039"/>
      <c r="N766" s="1039"/>
      <c r="O766" s="1039"/>
      <c r="P766" s="1039"/>
      <c r="Q766" s="1039"/>
      <c r="R766" s="1039"/>
      <c r="S766" s="1039"/>
      <c r="T766" s="1039"/>
      <c r="U766" s="1039"/>
      <c r="V766" s="1039"/>
      <c r="W766" s="1039"/>
      <c r="X766" s="1039"/>
      <c r="Y766" s="1039"/>
      <c r="Z766" s="1039"/>
      <c r="AA766" s="1039"/>
      <c r="AB766" s="1039"/>
      <c r="AC766" s="1039"/>
      <c r="AD766" s="1039"/>
      <c r="AE766" s="1039"/>
      <c r="AF766" s="1039"/>
      <c r="AG766" s="1039"/>
      <c r="AH766" s="1039"/>
      <c r="AI766" s="1039"/>
      <c r="AJ766" s="1039"/>
      <c r="AK766" s="1039"/>
      <c r="AL766" s="1039"/>
      <c r="AM766" s="1039"/>
      <c r="AN766" s="1039"/>
      <c r="AO766" s="1039"/>
      <c r="AP766" s="1039"/>
      <c r="AQ766" s="1039"/>
      <c r="AR766" s="1039"/>
      <c r="AS766" s="1039"/>
      <c r="AT766" s="1039"/>
      <c r="AU766" s="1039"/>
      <c r="AV766" s="1039"/>
      <c r="AW766" s="1039"/>
      <c r="AX766" s="1039"/>
      <c r="AY766" s="1039"/>
      <c r="AZ766" s="1039"/>
      <c r="BA766" s="1039"/>
      <c r="BB766" s="1039"/>
      <c r="BC766" s="1039"/>
      <c r="BD766" s="1039"/>
      <c r="BE766" s="1039"/>
      <c r="BF766" s="1039"/>
      <c r="BG766" s="1039"/>
      <c r="BH766" s="1039"/>
      <c r="BI766" s="1039"/>
      <c r="BJ766" s="1039"/>
      <c r="BK766" s="1039"/>
      <c r="BL766" s="1039"/>
      <c r="BM766" s="1039"/>
      <c r="BN766" s="1039"/>
      <c r="BO766" s="1039"/>
      <c r="BP766" s="1039"/>
      <c r="BQ766" s="1039"/>
      <c r="BR766" s="1039"/>
      <c r="BS766" s="1039"/>
      <c r="BT766" s="1039"/>
      <c r="BU766" s="1039"/>
      <c r="BV766" s="1039"/>
      <c r="BW766" s="1039"/>
      <c r="BX766" s="1039"/>
      <c r="BY766" s="1039"/>
      <c r="BZ766" s="1039"/>
      <c r="CA766" s="1039"/>
      <c r="CB766" s="1039"/>
      <c r="CC766" s="1039"/>
      <c r="CD766" s="1039"/>
      <c r="CE766" s="1039"/>
      <c r="CF766" s="1039"/>
      <c r="CG766" s="1039"/>
      <c r="CH766" s="1039"/>
      <c r="CI766" s="1039"/>
      <c r="CJ766" s="1039"/>
      <c r="CK766" s="1039"/>
      <c r="CL766" s="1039"/>
      <c r="CM766" s="1039"/>
      <c r="CN766" s="1039"/>
      <c r="CO766" s="1039"/>
      <c r="CP766" s="1039"/>
      <c r="CQ766" s="1039"/>
      <c r="CR766" s="1039"/>
      <c r="CS766" s="1039"/>
      <c r="CT766" s="1039"/>
      <c r="CU766" s="1039"/>
      <c r="CV766" s="1039"/>
      <c r="CW766" s="1039"/>
      <c r="CX766" s="1039"/>
      <c r="CY766" s="1039"/>
      <c r="CZ766" s="1039"/>
      <c r="DA766" s="1039"/>
      <c r="DB766" s="1039"/>
      <c r="DC766" s="1039"/>
      <c r="DD766" s="1039"/>
      <c r="DE766" s="1039"/>
      <c r="DF766" s="1039"/>
      <c r="DG766" s="1039"/>
      <c r="DH766" s="1039"/>
      <c r="DI766" s="1039"/>
      <c r="DJ766" s="1039"/>
      <c r="DK766" s="1039"/>
      <c r="DL766" s="1039"/>
      <c r="DM766" s="1039"/>
      <c r="DN766" s="1039"/>
      <c r="DO766" s="1039"/>
      <c r="DP766" s="1039"/>
      <c r="DQ766" s="1039"/>
      <c r="DR766" s="1039"/>
      <c r="DS766" s="1039"/>
      <c r="DT766" s="1039"/>
      <c r="DU766" s="1039"/>
      <c r="DV766" s="1039"/>
      <c r="DW766" s="1039"/>
      <c r="DX766" s="1039"/>
      <c r="DY766" s="1039"/>
      <c r="DZ766" s="1039"/>
      <c r="EA766" s="1039"/>
      <c r="EB766" s="1039"/>
      <c r="EC766" s="1039"/>
      <c r="ED766" s="1039"/>
      <c r="EE766" s="1039"/>
      <c r="EF766" s="1039"/>
      <c r="EG766" s="1039"/>
      <c r="EH766" s="1039"/>
      <c r="EI766" s="1039"/>
      <c r="EJ766" s="1039"/>
      <c r="EK766" s="1039"/>
      <c r="EL766" s="1039"/>
      <c r="EM766" s="1039"/>
      <c r="EN766" s="1039"/>
      <c r="EO766" s="1039"/>
      <c r="EP766" s="1039"/>
      <c r="EQ766" s="1039"/>
      <c r="ER766" s="1039"/>
      <c r="ES766" s="1039"/>
    </row>
    <row r="767" spans="1:149" s="1040" customFormat="1" ht="15" customHeight="1">
      <c r="A767" s="1006"/>
      <c r="B767" s="1007"/>
      <c r="C767" s="1042"/>
      <c r="D767" s="1009"/>
      <c r="E767" s="1009"/>
      <c r="F767" s="930"/>
      <c r="G767" s="931"/>
      <c r="H767" s="1043"/>
      <c r="I767" s="1039"/>
      <c r="J767" s="1039"/>
      <c r="K767" s="1039"/>
      <c r="L767" s="1039"/>
      <c r="M767" s="1039"/>
      <c r="N767" s="1039"/>
      <c r="O767" s="1039"/>
      <c r="P767" s="1039"/>
      <c r="Q767" s="1039"/>
      <c r="R767" s="1039"/>
      <c r="S767" s="1039"/>
      <c r="T767" s="1039"/>
      <c r="U767" s="1039"/>
      <c r="V767" s="1039"/>
      <c r="W767" s="1039"/>
      <c r="X767" s="1039"/>
      <c r="Y767" s="1039"/>
      <c r="Z767" s="1039"/>
      <c r="AA767" s="1039"/>
      <c r="AB767" s="1039"/>
      <c r="AC767" s="1039"/>
      <c r="AD767" s="1039"/>
      <c r="AE767" s="1039"/>
      <c r="AF767" s="1039"/>
      <c r="AG767" s="1039"/>
      <c r="AH767" s="1039"/>
      <c r="AI767" s="1039"/>
      <c r="AJ767" s="1039"/>
      <c r="AK767" s="1039"/>
      <c r="AL767" s="1039"/>
      <c r="AM767" s="1039"/>
      <c r="AN767" s="1039"/>
      <c r="AO767" s="1039"/>
      <c r="AP767" s="1039"/>
      <c r="AQ767" s="1039"/>
      <c r="AR767" s="1039"/>
      <c r="AS767" s="1039"/>
      <c r="AT767" s="1039"/>
      <c r="AU767" s="1039"/>
      <c r="AV767" s="1039"/>
      <c r="AW767" s="1039"/>
      <c r="AX767" s="1039"/>
      <c r="AY767" s="1039"/>
      <c r="AZ767" s="1039"/>
      <c r="BA767" s="1039"/>
      <c r="BB767" s="1039"/>
      <c r="BC767" s="1039"/>
      <c r="BD767" s="1039"/>
      <c r="BE767" s="1039"/>
      <c r="BF767" s="1039"/>
      <c r="BG767" s="1039"/>
      <c r="BH767" s="1039"/>
      <c r="BI767" s="1039"/>
      <c r="BJ767" s="1039"/>
      <c r="BK767" s="1039"/>
      <c r="BL767" s="1039"/>
      <c r="BM767" s="1039"/>
      <c r="BN767" s="1039"/>
      <c r="BO767" s="1039"/>
      <c r="BP767" s="1039"/>
      <c r="BQ767" s="1039"/>
      <c r="BR767" s="1039"/>
      <c r="BS767" s="1039"/>
      <c r="BT767" s="1039"/>
      <c r="BU767" s="1039"/>
      <c r="BV767" s="1039"/>
      <c r="BW767" s="1039"/>
      <c r="BX767" s="1039"/>
      <c r="BY767" s="1039"/>
      <c r="BZ767" s="1039"/>
      <c r="CA767" s="1039"/>
      <c r="CB767" s="1039"/>
      <c r="CC767" s="1039"/>
      <c r="CD767" s="1039"/>
      <c r="CE767" s="1039"/>
      <c r="CF767" s="1039"/>
      <c r="CG767" s="1039"/>
      <c r="CH767" s="1039"/>
      <c r="CI767" s="1039"/>
      <c r="CJ767" s="1039"/>
      <c r="CK767" s="1039"/>
      <c r="CL767" s="1039"/>
      <c r="CM767" s="1039"/>
      <c r="CN767" s="1039"/>
      <c r="CO767" s="1039"/>
      <c r="CP767" s="1039"/>
      <c r="CQ767" s="1039"/>
      <c r="CR767" s="1039"/>
      <c r="CS767" s="1039"/>
      <c r="CT767" s="1039"/>
      <c r="CU767" s="1039"/>
      <c r="CV767" s="1039"/>
      <c r="CW767" s="1039"/>
      <c r="CX767" s="1039"/>
      <c r="CY767" s="1039"/>
      <c r="CZ767" s="1039"/>
      <c r="DA767" s="1039"/>
      <c r="DB767" s="1039"/>
      <c r="DC767" s="1039"/>
      <c r="DD767" s="1039"/>
      <c r="DE767" s="1039"/>
      <c r="DF767" s="1039"/>
      <c r="DG767" s="1039"/>
      <c r="DH767" s="1039"/>
      <c r="DI767" s="1039"/>
      <c r="DJ767" s="1039"/>
      <c r="DK767" s="1039"/>
      <c r="DL767" s="1039"/>
      <c r="DM767" s="1039"/>
      <c r="DN767" s="1039"/>
      <c r="DO767" s="1039"/>
      <c r="DP767" s="1039"/>
      <c r="DQ767" s="1039"/>
      <c r="DR767" s="1039"/>
      <c r="DS767" s="1039"/>
      <c r="DT767" s="1039"/>
      <c r="DU767" s="1039"/>
      <c r="DV767" s="1039"/>
      <c r="DW767" s="1039"/>
      <c r="DX767" s="1039"/>
      <c r="DY767" s="1039"/>
      <c r="DZ767" s="1039"/>
      <c r="EA767" s="1039"/>
      <c r="EB767" s="1039"/>
      <c r="EC767" s="1039"/>
      <c r="ED767" s="1039"/>
      <c r="EE767" s="1039"/>
      <c r="EF767" s="1039"/>
      <c r="EG767" s="1039"/>
      <c r="EH767" s="1039"/>
      <c r="EI767" s="1039"/>
      <c r="EJ767" s="1039"/>
      <c r="EK767" s="1039"/>
      <c r="EL767" s="1039"/>
      <c r="EM767" s="1039"/>
      <c r="EN767" s="1039"/>
      <c r="EO767" s="1039"/>
      <c r="EP767" s="1039"/>
      <c r="EQ767" s="1039"/>
      <c r="ER767" s="1039"/>
      <c r="ES767" s="1039"/>
    </row>
    <row r="768" spans="1:149" s="983" customFormat="1" ht="176">
      <c r="A768" s="1207" t="s">
        <v>1816</v>
      </c>
      <c r="B768" s="905"/>
      <c r="C768" s="927" t="s">
        <v>1817</v>
      </c>
      <c r="D768" s="847"/>
      <c r="E768" s="847"/>
      <c r="F768" s="849"/>
      <c r="G768" s="850"/>
      <c r="H768" s="1013"/>
    </row>
    <row r="769" spans="1:149" s="983" customFormat="1" ht="15" customHeight="1">
      <c r="A769" s="1206"/>
      <c r="B769" s="905"/>
      <c r="C769" s="886" t="s">
        <v>1474</v>
      </c>
      <c r="D769" s="847" t="s">
        <v>281</v>
      </c>
      <c r="E769" s="848">
        <v>2</v>
      </c>
      <c r="F769" s="849"/>
      <c r="G769" s="814">
        <f>F769*E769</f>
        <v>0</v>
      </c>
      <c r="H769" s="1013"/>
    </row>
    <row r="770" spans="1:149" s="983" customFormat="1" ht="15" customHeight="1">
      <c r="A770" s="806"/>
      <c r="B770" s="905"/>
      <c r="C770" s="906"/>
      <c r="D770" s="847"/>
      <c r="E770" s="847"/>
      <c r="F770" s="849"/>
      <c r="G770" s="814"/>
      <c r="H770" s="1013"/>
    </row>
    <row r="771" spans="1:149" s="983" customFormat="1" ht="48">
      <c r="A771" s="1207" t="s">
        <v>1818</v>
      </c>
      <c r="B771" s="905"/>
      <c r="C771" s="927" t="s">
        <v>1819</v>
      </c>
      <c r="D771" s="847"/>
      <c r="E771" s="847"/>
      <c r="F771" s="849"/>
      <c r="G771" s="814"/>
      <c r="H771" s="1013"/>
    </row>
    <row r="772" spans="1:149" s="983" customFormat="1" ht="15" customHeight="1">
      <c r="A772" s="1206"/>
      <c r="B772" s="905"/>
      <c r="C772" s="886" t="s">
        <v>1474</v>
      </c>
      <c r="D772" s="847" t="s">
        <v>281</v>
      </c>
      <c r="E772" s="848">
        <v>1</v>
      </c>
      <c r="F772" s="849"/>
      <c r="G772" s="814">
        <f>F772*E772</f>
        <v>0</v>
      </c>
      <c r="H772" s="1013"/>
    </row>
    <row r="773" spans="1:149" s="983" customFormat="1" ht="15" customHeight="1">
      <c r="A773" s="806"/>
      <c r="B773" s="905"/>
      <c r="C773" s="906"/>
      <c r="D773" s="847"/>
      <c r="E773" s="847"/>
      <c r="F773" s="849"/>
      <c r="G773" s="814"/>
      <c r="H773" s="1013"/>
    </row>
    <row r="774" spans="1:149" s="983" customFormat="1" ht="16">
      <c r="A774" s="1207" t="s">
        <v>1820</v>
      </c>
      <c r="B774" s="905"/>
      <c r="C774" s="927" t="s">
        <v>1821</v>
      </c>
      <c r="D774" s="847"/>
      <c r="E774" s="847"/>
      <c r="F774" s="849"/>
      <c r="G774" s="814"/>
      <c r="H774" s="1013"/>
    </row>
    <row r="775" spans="1:149" s="983" customFormat="1" ht="15" customHeight="1">
      <c r="A775" s="1206"/>
      <c r="B775" s="905"/>
      <c r="C775" s="886" t="s">
        <v>1240</v>
      </c>
      <c r="D775" s="847" t="s">
        <v>533</v>
      </c>
      <c r="E775" s="848">
        <v>1</v>
      </c>
      <c r="F775" s="849"/>
      <c r="G775" s="814">
        <f>F775*E775</f>
        <v>0</v>
      </c>
      <c r="H775" s="1013"/>
    </row>
    <row r="776" spans="1:149" s="1040" customFormat="1" ht="15" customHeight="1" thickBot="1">
      <c r="A776" s="1006"/>
      <c r="B776" s="1007"/>
      <c r="C776" s="1042"/>
      <c r="D776" s="1009"/>
      <c r="E776" s="1009"/>
      <c r="F776" s="930"/>
      <c r="G776" s="931"/>
      <c r="H776" s="1043"/>
      <c r="I776" s="1039"/>
      <c r="J776" s="1039"/>
      <c r="K776" s="1039"/>
      <c r="L776" s="1039"/>
      <c r="M776" s="1039"/>
      <c r="N776" s="1039"/>
      <c r="O776" s="1039"/>
      <c r="P776" s="1039"/>
      <c r="Q776" s="1039"/>
      <c r="R776" s="1039"/>
      <c r="S776" s="1039"/>
      <c r="T776" s="1039"/>
      <c r="U776" s="1039"/>
      <c r="V776" s="1039"/>
      <c r="W776" s="1039"/>
      <c r="X776" s="1039"/>
      <c r="Y776" s="1039"/>
      <c r="Z776" s="1039"/>
      <c r="AA776" s="1039"/>
      <c r="AB776" s="1039"/>
      <c r="AC776" s="1039"/>
      <c r="AD776" s="1039"/>
      <c r="AE776" s="1039"/>
      <c r="AF776" s="1039"/>
      <c r="AG776" s="1039"/>
      <c r="AH776" s="1039"/>
      <c r="AI776" s="1039"/>
      <c r="AJ776" s="1039"/>
      <c r="AK776" s="1039"/>
      <c r="AL776" s="1039"/>
      <c r="AM776" s="1039"/>
      <c r="AN776" s="1039"/>
      <c r="AO776" s="1039"/>
      <c r="AP776" s="1039"/>
      <c r="AQ776" s="1039"/>
      <c r="AR776" s="1039"/>
      <c r="AS776" s="1039"/>
      <c r="AT776" s="1039"/>
      <c r="AU776" s="1039"/>
      <c r="AV776" s="1039"/>
      <c r="AW776" s="1039"/>
      <c r="AX776" s="1039"/>
      <c r="AY776" s="1039"/>
      <c r="AZ776" s="1039"/>
      <c r="BA776" s="1039"/>
      <c r="BB776" s="1039"/>
      <c r="BC776" s="1039"/>
      <c r="BD776" s="1039"/>
      <c r="BE776" s="1039"/>
      <c r="BF776" s="1039"/>
      <c r="BG776" s="1039"/>
      <c r="BH776" s="1039"/>
      <c r="BI776" s="1039"/>
      <c r="BJ776" s="1039"/>
      <c r="BK776" s="1039"/>
      <c r="BL776" s="1039"/>
      <c r="BM776" s="1039"/>
      <c r="BN776" s="1039"/>
      <c r="BO776" s="1039"/>
      <c r="BP776" s="1039"/>
      <c r="BQ776" s="1039"/>
      <c r="BR776" s="1039"/>
      <c r="BS776" s="1039"/>
      <c r="BT776" s="1039"/>
      <c r="BU776" s="1039"/>
      <c r="BV776" s="1039"/>
      <c r="BW776" s="1039"/>
      <c r="BX776" s="1039"/>
      <c r="BY776" s="1039"/>
      <c r="BZ776" s="1039"/>
      <c r="CA776" s="1039"/>
      <c r="CB776" s="1039"/>
      <c r="CC776" s="1039"/>
      <c r="CD776" s="1039"/>
      <c r="CE776" s="1039"/>
      <c r="CF776" s="1039"/>
      <c r="CG776" s="1039"/>
      <c r="CH776" s="1039"/>
      <c r="CI776" s="1039"/>
      <c r="CJ776" s="1039"/>
      <c r="CK776" s="1039"/>
      <c r="CL776" s="1039"/>
      <c r="CM776" s="1039"/>
      <c r="CN776" s="1039"/>
      <c r="CO776" s="1039"/>
      <c r="CP776" s="1039"/>
      <c r="CQ776" s="1039"/>
      <c r="CR776" s="1039"/>
      <c r="CS776" s="1039"/>
      <c r="CT776" s="1039"/>
      <c r="CU776" s="1039"/>
      <c r="CV776" s="1039"/>
      <c r="CW776" s="1039"/>
      <c r="CX776" s="1039"/>
      <c r="CY776" s="1039"/>
      <c r="CZ776" s="1039"/>
      <c r="DA776" s="1039"/>
      <c r="DB776" s="1039"/>
      <c r="DC776" s="1039"/>
      <c r="DD776" s="1039"/>
      <c r="DE776" s="1039"/>
      <c r="DF776" s="1039"/>
      <c r="DG776" s="1039"/>
      <c r="DH776" s="1039"/>
      <c r="DI776" s="1039"/>
      <c r="DJ776" s="1039"/>
      <c r="DK776" s="1039"/>
      <c r="DL776" s="1039"/>
      <c r="DM776" s="1039"/>
      <c r="DN776" s="1039"/>
      <c r="DO776" s="1039"/>
      <c r="DP776" s="1039"/>
      <c r="DQ776" s="1039"/>
      <c r="DR776" s="1039"/>
      <c r="DS776" s="1039"/>
      <c r="DT776" s="1039"/>
      <c r="DU776" s="1039"/>
      <c r="DV776" s="1039"/>
      <c r="DW776" s="1039"/>
      <c r="DX776" s="1039"/>
      <c r="DY776" s="1039"/>
      <c r="DZ776" s="1039"/>
      <c r="EA776" s="1039"/>
      <c r="EB776" s="1039"/>
      <c r="EC776" s="1039"/>
      <c r="ED776" s="1039"/>
      <c r="EE776" s="1039"/>
      <c r="EF776" s="1039"/>
      <c r="EG776" s="1039"/>
      <c r="EH776" s="1039"/>
      <c r="EI776" s="1039"/>
      <c r="EJ776" s="1039"/>
      <c r="EK776" s="1039"/>
      <c r="EL776" s="1039"/>
      <c r="EM776" s="1039"/>
      <c r="EN776" s="1039"/>
      <c r="EO776" s="1039"/>
      <c r="EP776" s="1039"/>
      <c r="EQ776" s="1039"/>
      <c r="ER776" s="1039"/>
      <c r="ES776" s="1039"/>
    </row>
    <row r="777" spans="1:149" s="1040" customFormat="1" ht="15" customHeight="1" thickBot="1">
      <c r="A777" s="828" t="s">
        <v>349</v>
      </c>
      <c r="B777" s="878"/>
      <c r="C777" s="830" t="s">
        <v>1822</v>
      </c>
      <c r="D777" s="831"/>
      <c r="E777" s="831"/>
      <c r="F777" s="831"/>
      <c r="G777" s="881">
        <f>SUM(G738:G776)</f>
        <v>0</v>
      </c>
      <c r="H777" s="925"/>
      <c r="I777" s="1039"/>
      <c r="J777" s="1039"/>
      <c r="K777" s="1039"/>
      <c r="L777" s="1039"/>
      <c r="M777" s="1039"/>
      <c r="N777" s="1039"/>
      <c r="O777" s="1039"/>
      <c r="P777" s="1039"/>
      <c r="Q777" s="1039"/>
      <c r="R777" s="1039"/>
      <c r="S777" s="1039"/>
      <c r="T777" s="1039"/>
      <c r="U777" s="1039"/>
      <c r="V777" s="1039"/>
      <c r="W777" s="1039"/>
      <c r="X777" s="1039"/>
      <c r="Y777" s="1039"/>
      <c r="Z777" s="1039"/>
      <c r="AA777" s="1039"/>
      <c r="AB777" s="1039"/>
      <c r="AC777" s="1039"/>
      <c r="AD777" s="1039"/>
      <c r="AE777" s="1039"/>
      <c r="AF777" s="1039"/>
      <c r="AG777" s="1039"/>
      <c r="AH777" s="1039"/>
      <c r="AI777" s="1039"/>
      <c r="AJ777" s="1039"/>
      <c r="AK777" s="1039"/>
      <c r="AL777" s="1039"/>
      <c r="AM777" s="1039"/>
      <c r="AN777" s="1039"/>
      <c r="AO777" s="1039"/>
      <c r="AP777" s="1039"/>
      <c r="AQ777" s="1039"/>
      <c r="AR777" s="1039"/>
      <c r="AS777" s="1039"/>
      <c r="AT777" s="1039"/>
      <c r="AU777" s="1039"/>
      <c r="AV777" s="1039"/>
      <c r="AW777" s="1039"/>
      <c r="AX777" s="1039"/>
      <c r="AY777" s="1039"/>
      <c r="AZ777" s="1039"/>
      <c r="BA777" s="1039"/>
      <c r="BB777" s="1039"/>
      <c r="BC777" s="1039"/>
      <c r="BD777" s="1039"/>
      <c r="BE777" s="1039"/>
      <c r="BF777" s="1039"/>
      <c r="BG777" s="1039"/>
      <c r="BH777" s="1039"/>
      <c r="BI777" s="1039"/>
      <c r="BJ777" s="1039"/>
      <c r="BK777" s="1039"/>
      <c r="BL777" s="1039"/>
      <c r="BM777" s="1039"/>
      <c r="BN777" s="1039"/>
      <c r="BO777" s="1039"/>
      <c r="BP777" s="1039"/>
      <c r="BQ777" s="1039"/>
      <c r="BR777" s="1039"/>
      <c r="BS777" s="1039"/>
      <c r="BT777" s="1039"/>
      <c r="BU777" s="1039"/>
      <c r="BV777" s="1039"/>
      <c r="BW777" s="1039"/>
      <c r="BX777" s="1039"/>
      <c r="BY777" s="1039"/>
      <c r="BZ777" s="1039"/>
      <c r="CA777" s="1039"/>
      <c r="CB777" s="1039"/>
      <c r="CC777" s="1039"/>
      <c r="CD777" s="1039"/>
      <c r="CE777" s="1039"/>
      <c r="CF777" s="1039"/>
      <c r="CG777" s="1039"/>
      <c r="CH777" s="1039"/>
      <c r="CI777" s="1039"/>
      <c r="CJ777" s="1039"/>
      <c r="CK777" s="1039"/>
      <c r="CL777" s="1039"/>
      <c r="CM777" s="1039"/>
      <c r="CN777" s="1039"/>
      <c r="CO777" s="1039"/>
      <c r="CP777" s="1039"/>
      <c r="CQ777" s="1039"/>
      <c r="CR777" s="1039"/>
      <c r="CS777" s="1039"/>
      <c r="CT777" s="1039"/>
      <c r="CU777" s="1039"/>
      <c r="CV777" s="1039"/>
      <c r="CW777" s="1039"/>
      <c r="CX777" s="1039"/>
      <c r="CY777" s="1039"/>
      <c r="CZ777" s="1039"/>
      <c r="DA777" s="1039"/>
      <c r="DB777" s="1039"/>
      <c r="DC777" s="1039"/>
      <c r="DD777" s="1039"/>
      <c r="DE777" s="1039"/>
      <c r="DF777" s="1039"/>
      <c r="DG777" s="1039"/>
      <c r="DH777" s="1039"/>
      <c r="DI777" s="1039"/>
      <c r="DJ777" s="1039"/>
      <c r="DK777" s="1039"/>
      <c r="DL777" s="1039"/>
      <c r="DM777" s="1039"/>
      <c r="DN777" s="1039"/>
      <c r="DO777" s="1039"/>
      <c r="DP777" s="1039"/>
      <c r="DQ777" s="1039"/>
      <c r="DR777" s="1039"/>
      <c r="DS777" s="1039"/>
      <c r="DT777" s="1039"/>
      <c r="DU777" s="1039"/>
      <c r="DV777" s="1039"/>
      <c r="DW777" s="1039"/>
      <c r="DX777" s="1039"/>
      <c r="DY777" s="1039"/>
      <c r="DZ777" s="1039"/>
      <c r="EA777" s="1039"/>
      <c r="EB777" s="1039"/>
      <c r="EC777" s="1039"/>
      <c r="ED777" s="1039"/>
      <c r="EE777" s="1039"/>
      <c r="EF777" s="1039"/>
      <c r="EG777" s="1039"/>
      <c r="EH777" s="1039"/>
      <c r="EI777" s="1039"/>
      <c r="EJ777" s="1039"/>
      <c r="EK777" s="1039"/>
      <c r="EL777" s="1039"/>
      <c r="EM777" s="1039"/>
      <c r="EN777" s="1039"/>
      <c r="EO777" s="1039"/>
      <c r="EP777" s="1039"/>
      <c r="EQ777" s="1039"/>
      <c r="ER777" s="1039"/>
      <c r="ES777" s="1039"/>
    </row>
    <row r="778" spans="1:149" s="1040" customFormat="1" ht="15" customHeight="1" thickBot="1">
      <c r="A778" s="983"/>
      <c r="B778" s="1047"/>
      <c r="C778" s="983"/>
      <c r="D778" s="983"/>
      <c r="E778" s="983"/>
      <c r="F778" s="983"/>
      <c r="G778" s="983"/>
      <c r="H778" s="983"/>
      <c r="I778" s="983"/>
      <c r="J778" s="1039"/>
      <c r="K778" s="1039"/>
      <c r="L778" s="1039"/>
      <c r="M778" s="1039"/>
      <c r="N778" s="1039"/>
      <c r="O778" s="1039"/>
      <c r="P778" s="983"/>
      <c r="Q778" s="983"/>
      <c r="R778" s="983"/>
      <c r="S778" s="983"/>
      <c r="T778" s="983"/>
      <c r="U778" s="983"/>
      <c r="V778" s="983"/>
      <c r="W778" s="983"/>
      <c r="X778" s="983"/>
      <c r="Y778" s="983"/>
      <c r="Z778" s="983"/>
      <c r="AA778" s="983"/>
      <c r="AB778" s="983"/>
      <c r="AC778" s="983"/>
      <c r="AD778" s="983"/>
      <c r="AE778" s="983"/>
      <c r="AF778" s="983"/>
      <c r="AG778" s="983"/>
      <c r="AH778" s="983"/>
      <c r="AI778" s="983"/>
      <c r="AJ778" s="983"/>
      <c r="AK778" s="983"/>
      <c r="AL778" s="983"/>
      <c r="AM778" s="983"/>
      <c r="AN778" s="983"/>
      <c r="AO778" s="983"/>
      <c r="AP778" s="983"/>
      <c r="AQ778" s="983"/>
      <c r="AR778" s="983"/>
      <c r="AS778" s="983"/>
      <c r="AT778" s="983"/>
      <c r="AU778" s="983"/>
      <c r="AV778" s="983"/>
      <c r="AW778" s="983"/>
      <c r="AX778" s="983"/>
      <c r="AY778" s="983"/>
      <c r="AZ778" s="983"/>
      <c r="BA778" s="983"/>
      <c r="BB778" s="983"/>
      <c r="BC778" s="983"/>
      <c r="BD778" s="983"/>
      <c r="BE778" s="983"/>
      <c r="BF778" s="983"/>
      <c r="BG778" s="983"/>
      <c r="BH778" s="983"/>
      <c r="BI778" s="983"/>
      <c r="BJ778" s="983"/>
      <c r="BK778" s="983"/>
      <c r="BL778" s="983"/>
      <c r="BM778" s="983"/>
      <c r="BN778" s="983"/>
      <c r="BO778" s="983"/>
      <c r="BP778" s="983"/>
      <c r="BQ778" s="983"/>
      <c r="BR778" s="983"/>
      <c r="BS778" s="983"/>
      <c r="BT778" s="983"/>
      <c r="BU778" s="983"/>
      <c r="BV778" s="983"/>
      <c r="BW778" s="983"/>
      <c r="BX778" s="983"/>
      <c r="BY778" s="983"/>
      <c r="BZ778" s="983"/>
      <c r="CA778" s="983"/>
      <c r="CB778" s="983"/>
      <c r="CC778" s="983"/>
      <c r="CD778" s="983"/>
      <c r="CE778" s="983"/>
      <c r="CF778" s="983"/>
      <c r="CG778" s="983"/>
      <c r="CH778" s="983"/>
      <c r="CI778" s="983"/>
      <c r="CJ778" s="983"/>
      <c r="CK778" s="983"/>
      <c r="CL778" s="983"/>
      <c r="CM778" s="983"/>
      <c r="CN778" s="983"/>
      <c r="CO778" s="983"/>
      <c r="CP778" s="983"/>
      <c r="CQ778" s="983"/>
      <c r="CR778" s="983"/>
      <c r="CS778" s="983"/>
      <c r="CT778" s="983"/>
      <c r="CU778" s="983"/>
      <c r="CV778" s="983"/>
      <c r="CW778" s="983"/>
      <c r="CX778" s="983"/>
      <c r="CY778" s="983"/>
      <c r="CZ778" s="983"/>
      <c r="DA778" s="983"/>
      <c r="DB778" s="983"/>
      <c r="DC778" s="983"/>
      <c r="DD778" s="983"/>
      <c r="DE778" s="983"/>
      <c r="DF778" s="983"/>
      <c r="DG778" s="983"/>
      <c r="DH778" s="983"/>
      <c r="DI778" s="983"/>
      <c r="DJ778" s="983"/>
      <c r="DK778" s="983"/>
      <c r="DL778" s="983"/>
      <c r="DM778" s="983"/>
      <c r="DN778" s="983"/>
      <c r="DO778" s="983"/>
      <c r="DP778" s="983"/>
      <c r="DQ778" s="983"/>
      <c r="DR778" s="983"/>
      <c r="DS778" s="983"/>
      <c r="DT778" s="983"/>
      <c r="DU778" s="983"/>
      <c r="DV778" s="983"/>
      <c r="DW778" s="983"/>
      <c r="DX778" s="983"/>
      <c r="DY778" s="983"/>
      <c r="DZ778" s="983"/>
      <c r="EA778" s="983"/>
      <c r="EB778" s="983"/>
      <c r="EC778" s="983"/>
      <c r="ED778" s="983"/>
      <c r="EE778" s="983"/>
      <c r="EF778" s="983"/>
      <c r="EG778" s="983"/>
      <c r="EH778" s="983"/>
      <c r="EI778" s="983"/>
      <c r="EJ778" s="983"/>
      <c r="EK778" s="983"/>
      <c r="EL778" s="983"/>
      <c r="EM778" s="983"/>
      <c r="EN778" s="983"/>
      <c r="EO778" s="983"/>
      <c r="EP778" s="983"/>
      <c r="EQ778" s="983"/>
      <c r="ER778" s="983"/>
      <c r="ES778" s="983"/>
    </row>
    <row r="779" spans="1:149" s="983" customFormat="1" ht="15" customHeight="1" thickBot="1">
      <c r="A779" s="828" t="s">
        <v>353</v>
      </c>
      <c r="B779" s="829"/>
      <c r="C779" s="885" t="s">
        <v>356</v>
      </c>
      <c r="D779" s="830"/>
      <c r="E779" s="830"/>
      <c r="F779" s="830"/>
      <c r="G779" s="831"/>
      <c r="H779" s="925"/>
      <c r="P779" s="1039"/>
      <c r="Q779" s="1039"/>
      <c r="R779" s="1039"/>
      <c r="S779" s="1039"/>
      <c r="T779" s="1039"/>
      <c r="U779" s="1039"/>
      <c r="V779" s="1039"/>
      <c r="W779" s="1039"/>
      <c r="X779" s="1039"/>
      <c r="Y779" s="1039"/>
      <c r="Z779" s="1039"/>
      <c r="AA779" s="1039"/>
      <c r="AB779" s="1039"/>
      <c r="AC779" s="1039"/>
      <c r="AD779" s="1039"/>
      <c r="AE779" s="1039"/>
      <c r="AF779" s="1039"/>
      <c r="AG779" s="1039"/>
      <c r="AH779" s="1039"/>
      <c r="AI779" s="1039"/>
      <c r="AJ779" s="1039"/>
      <c r="AK779" s="1039"/>
      <c r="AL779" s="1039"/>
      <c r="AM779" s="1039"/>
      <c r="AN779" s="1039"/>
      <c r="AO779" s="1039"/>
      <c r="AP779" s="1039"/>
      <c r="AQ779" s="1039"/>
      <c r="AR779" s="1039"/>
      <c r="AS779" s="1039"/>
      <c r="AT779" s="1039"/>
      <c r="AU779" s="1039"/>
      <c r="AV779" s="1039"/>
      <c r="AW779" s="1039"/>
      <c r="AX779" s="1039"/>
      <c r="AY779" s="1039"/>
      <c r="AZ779" s="1039"/>
      <c r="BA779" s="1039"/>
      <c r="BB779" s="1039"/>
      <c r="BC779" s="1039"/>
      <c r="BD779" s="1039"/>
      <c r="BE779" s="1039"/>
      <c r="BF779" s="1039"/>
      <c r="BG779" s="1039"/>
      <c r="BH779" s="1039"/>
      <c r="BI779" s="1039"/>
      <c r="BJ779" s="1039"/>
      <c r="BK779" s="1039"/>
      <c r="BL779" s="1039"/>
      <c r="BM779" s="1039"/>
      <c r="BN779" s="1039"/>
      <c r="BO779" s="1039"/>
      <c r="BP779" s="1039"/>
      <c r="BQ779" s="1039"/>
      <c r="BR779" s="1039"/>
      <c r="BS779" s="1039"/>
      <c r="BT779" s="1039"/>
      <c r="BU779" s="1039"/>
      <c r="BV779" s="1039"/>
      <c r="BW779" s="1039"/>
      <c r="BX779" s="1039"/>
      <c r="BY779" s="1039"/>
      <c r="BZ779" s="1039"/>
      <c r="CA779" s="1039"/>
      <c r="CB779" s="1039"/>
      <c r="CC779" s="1039"/>
      <c r="CD779" s="1039"/>
      <c r="CE779" s="1039"/>
      <c r="CF779" s="1039"/>
      <c r="CG779" s="1039"/>
      <c r="CH779" s="1039"/>
      <c r="CI779" s="1039"/>
      <c r="CJ779" s="1039"/>
      <c r="CK779" s="1039"/>
      <c r="CL779" s="1039"/>
      <c r="CM779" s="1039"/>
      <c r="CN779" s="1039"/>
      <c r="CO779" s="1039"/>
      <c r="CP779" s="1039"/>
      <c r="CQ779" s="1039"/>
      <c r="CR779" s="1039"/>
      <c r="CS779" s="1039"/>
      <c r="CT779" s="1039"/>
      <c r="CU779" s="1039"/>
      <c r="CV779" s="1039"/>
      <c r="CW779" s="1039"/>
      <c r="CX779" s="1039"/>
      <c r="CY779" s="1039"/>
      <c r="CZ779" s="1039"/>
      <c r="DA779" s="1039"/>
      <c r="DB779" s="1039"/>
      <c r="DC779" s="1039"/>
      <c r="DD779" s="1039"/>
      <c r="DE779" s="1039"/>
      <c r="DF779" s="1039"/>
      <c r="DG779" s="1039"/>
      <c r="DH779" s="1039"/>
      <c r="DI779" s="1039"/>
      <c r="DJ779" s="1039"/>
      <c r="DK779" s="1039"/>
      <c r="DL779" s="1039"/>
      <c r="DM779" s="1039"/>
      <c r="DN779" s="1039"/>
      <c r="DO779" s="1039"/>
      <c r="DP779" s="1039"/>
      <c r="DQ779" s="1039"/>
      <c r="DR779" s="1039"/>
      <c r="DS779" s="1039"/>
      <c r="DT779" s="1039"/>
      <c r="DU779" s="1039"/>
      <c r="DV779" s="1039"/>
      <c r="DW779" s="1039"/>
      <c r="DX779" s="1039"/>
      <c r="DY779" s="1039"/>
      <c r="DZ779" s="1039"/>
      <c r="EA779" s="1039"/>
      <c r="EB779" s="1039"/>
      <c r="EC779" s="1039"/>
      <c r="ED779" s="1039"/>
      <c r="EE779" s="1039"/>
      <c r="EF779" s="1039"/>
      <c r="EG779" s="1039"/>
      <c r="EH779" s="1039"/>
      <c r="EI779" s="1039"/>
      <c r="EJ779" s="1039"/>
      <c r="EK779" s="1039"/>
      <c r="EL779" s="1039"/>
      <c r="EM779" s="1039"/>
      <c r="EN779" s="1039"/>
      <c r="EO779" s="1039"/>
      <c r="EP779" s="1039"/>
      <c r="EQ779" s="1039"/>
      <c r="ER779" s="1039"/>
      <c r="ES779" s="1039"/>
    </row>
    <row r="780" spans="1:149" s="1040" customFormat="1" ht="15" customHeight="1">
      <c r="A780" s="997"/>
      <c r="B780" s="998"/>
      <c r="C780" s="1037"/>
      <c r="D780" s="1000"/>
      <c r="E780" s="1000"/>
      <c r="F780" s="928"/>
      <c r="G780" s="929"/>
      <c r="H780" s="1038"/>
      <c r="I780" s="1039"/>
      <c r="J780" s="1039"/>
      <c r="K780" s="1039"/>
      <c r="L780" s="1039"/>
      <c r="M780" s="1039"/>
      <c r="N780" s="1039"/>
      <c r="O780" s="1039"/>
      <c r="P780" s="1039"/>
      <c r="Q780" s="1039"/>
      <c r="R780" s="1039"/>
      <c r="S780" s="1039"/>
      <c r="T780" s="1039"/>
      <c r="U780" s="1039"/>
      <c r="V780" s="1039"/>
      <c r="W780" s="1039"/>
      <c r="X780" s="1039"/>
      <c r="Y780" s="1039"/>
      <c r="Z780" s="1039"/>
      <c r="AA780" s="1039"/>
      <c r="AB780" s="1039"/>
      <c r="AC780" s="1039"/>
      <c r="AD780" s="1039"/>
      <c r="AE780" s="1039"/>
      <c r="AF780" s="1039"/>
      <c r="AG780" s="1039"/>
      <c r="AH780" s="1039"/>
      <c r="AI780" s="1039"/>
      <c r="AJ780" s="1039"/>
      <c r="AK780" s="1039"/>
      <c r="AL780" s="1039"/>
      <c r="AM780" s="1039"/>
      <c r="AN780" s="1039"/>
      <c r="AO780" s="1039"/>
      <c r="AP780" s="1039"/>
      <c r="AQ780" s="1039"/>
      <c r="AR780" s="1039"/>
      <c r="AS780" s="1039"/>
      <c r="AT780" s="1039"/>
      <c r="AU780" s="1039"/>
      <c r="AV780" s="1039"/>
      <c r="AW780" s="1039"/>
      <c r="AX780" s="1039"/>
      <c r="AY780" s="1039"/>
      <c r="AZ780" s="1039"/>
      <c r="BA780" s="1039"/>
      <c r="BB780" s="1039"/>
      <c r="BC780" s="1039"/>
      <c r="BD780" s="1039"/>
      <c r="BE780" s="1039"/>
      <c r="BF780" s="1039"/>
      <c r="BG780" s="1039"/>
      <c r="BH780" s="1039"/>
      <c r="BI780" s="1039"/>
      <c r="BJ780" s="1039"/>
      <c r="BK780" s="1039"/>
      <c r="BL780" s="1039"/>
      <c r="BM780" s="1039"/>
      <c r="BN780" s="1039"/>
      <c r="BO780" s="1039"/>
      <c r="BP780" s="1039"/>
      <c r="BQ780" s="1039"/>
      <c r="BR780" s="1039"/>
      <c r="BS780" s="1039"/>
      <c r="BT780" s="1039"/>
      <c r="BU780" s="1039"/>
      <c r="BV780" s="1039"/>
      <c r="BW780" s="1039"/>
      <c r="BX780" s="1039"/>
      <c r="BY780" s="1039"/>
      <c r="BZ780" s="1039"/>
      <c r="CA780" s="1039"/>
      <c r="CB780" s="1039"/>
      <c r="CC780" s="1039"/>
      <c r="CD780" s="1039"/>
      <c r="CE780" s="1039"/>
      <c r="CF780" s="1039"/>
      <c r="CG780" s="1039"/>
      <c r="CH780" s="1039"/>
      <c r="CI780" s="1039"/>
      <c r="CJ780" s="1039"/>
      <c r="CK780" s="1039"/>
      <c r="CL780" s="1039"/>
      <c r="CM780" s="1039"/>
      <c r="CN780" s="1039"/>
      <c r="CO780" s="1039"/>
      <c r="CP780" s="1039"/>
      <c r="CQ780" s="1039"/>
      <c r="CR780" s="1039"/>
      <c r="CS780" s="1039"/>
      <c r="CT780" s="1039"/>
      <c r="CU780" s="1039"/>
      <c r="CV780" s="1039"/>
      <c r="CW780" s="1039"/>
      <c r="CX780" s="1039"/>
      <c r="CY780" s="1039"/>
      <c r="CZ780" s="1039"/>
      <c r="DA780" s="1039"/>
      <c r="DB780" s="1039"/>
      <c r="DC780" s="1039"/>
      <c r="DD780" s="1039"/>
      <c r="DE780" s="1039"/>
      <c r="DF780" s="1039"/>
      <c r="DG780" s="1039"/>
      <c r="DH780" s="1039"/>
      <c r="DI780" s="1039"/>
      <c r="DJ780" s="1039"/>
      <c r="DK780" s="1039"/>
      <c r="DL780" s="1039"/>
      <c r="DM780" s="1039"/>
      <c r="DN780" s="1039"/>
      <c r="DO780" s="1039"/>
      <c r="DP780" s="1039"/>
      <c r="DQ780" s="1039"/>
      <c r="DR780" s="1039"/>
      <c r="DS780" s="1039"/>
      <c r="DT780" s="1039"/>
      <c r="DU780" s="1039"/>
      <c r="DV780" s="1039"/>
      <c r="DW780" s="1039"/>
      <c r="DX780" s="1039"/>
      <c r="DY780" s="1039"/>
      <c r="DZ780" s="1039"/>
      <c r="EA780" s="1039"/>
      <c r="EB780" s="1039"/>
      <c r="EC780" s="1039"/>
      <c r="ED780" s="1039"/>
      <c r="EE780" s="1039"/>
      <c r="EF780" s="1039"/>
      <c r="EG780" s="1039"/>
      <c r="EH780" s="1039"/>
      <c r="EI780" s="1039"/>
      <c r="EJ780" s="1039"/>
      <c r="EK780" s="1039"/>
      <c r="EL780" s="1039"/>
      <c r="EM780" s="1039"/>
      <c r="EN780" s="1039"/>
      <c r="EO780" s="1039"/>
      <c r="EP780" s="1039"/>
      <c r="EQ780" s="1039"/>
      <c r="ER780" s="1039"/>
      <c r="ES780" s="1039"/>
    </row>
    <row r="781" spans="1:149" s="1040" customFormat="1" ht="48.5" customHeight="1">
      <c r="A781" s="1005"/>
      <c r="B781" s="1214" t="s">
        <v>1666</v>
      </c>
      <c r="C781" s="1215"/>
      <c r="D781" s="1215"/>
      <c r="E781" s="1215"/>
      <c r="F781" s="1215"/>
      <c r="G781" s="1216"/>
      <c r="H781" s="1041"/>
      <c r="I781" s="1039"/>
      <c r="J781" s="1039"/>
      <c r="K781" s="1039"/>
      <c r="L781" s="1039"/>
      <c r="M781" s="1039"/>
      <c r="N781" s="1039"/>
      <c r="O781" s="1039"/>
      <c r="P781" s="1039"/>
      <c r="Q781" s="1039"/>
      <c r="R781" s="1039"/>
      <c r="S781" s="1039"/>
      <c r="T781" s="1039"/>
      <c r="U781" s="1039"/>
      <c r="V781" s="1039"/>
      <c r="W781" s="1039"/>
      <c r="X781" s="1039"/>
      <c r="Y781" s="1039"/>
      <c r="Z781" s="1039"/>
      <c r="AA781" s="1039"/>
      <c r="AB781" s="1039"/>
      <c r="AC781" s="1039"/>
      <c r="AD781" s="1039"/>
      <c r="AE781" s="1039"/>
      <c r="AF781" s="1039"/>
      <c r="AG781" s="1039"/>
      <c r="AH781" s="1039"/>
      <c r="AI781" s="1039"/>
      <c r="AJ781" s="1039"/>
      <c r="AK781" s="1039"/>
      <c r="AL781" s="1039"/>
      <c r="AM781" s="1039"/>
      <c r="AN781" s="1039"/>
      <c r="AO781" s="1039"/>
      <c r="AP781" s="1039"/>
      <c r="AQ781" s="1039"/>
      <c r="AR781" s="1039"/>
      <c r="AS781" s="1039"/>
      <c r="AT781" s="1039"/>
      <c r="AU781" s="1039"/>
      <c r="AV781" s="1039"/>
      <c r="AW781" s="1039"/>
      <c r="AX781" s="1039"/>
      <c r="AY781" s="1039"/>
      <c r="AZ781" s="1039"/>
      <c r="BA781" s="1039"/>
      <c r="BB781" s="1039"/>
      <c r="BC781" s="1039"/>
      <c r="BD781" s="1039"/>
      <c r="BE781" s="1039"/>
      <c r="BF781" s="1039"/>
      <c r="BG781" s="1039"/>
      <c r="BH781" s="1039"/>
      <c r="BI781" s="1039"/>
      <c r="BJ781" s="1039"/>
      <c r="BK781" s="1039"/>
      <c r="BL781" s="1039"/>
      <c r="BM781" s="1039"/>
      <c r="BN781" s="1039"/>
      <c r="BO781" s="1039"/>
      <c r="BP781" s="1039"/>
      <c r="BQ781" s="1039"/>
      <c r="BR781" s="1039"/>
      <c r="BS781" s="1039"/>
      <c r="BT781" s="1039"/>
      <c r="BU781" s="1039"/>
      <c r="BV781" s="1039"/>
      <c r="BW781" s="1039"/>
      <c r="BX781" s="1039"/>
      <c r="BY781" s="1039"/>
      <c r="BZ781" s="1039"/>
      <c r="CA781" s="1039"/>
      <c r="CB781" s="1039"/>
      <c r="CC781" s="1039"/>
      <c r="CD781" s="1039"/>
      <c r="CE781" s="1039"/>
      <c r="CF781" s="1039"/>
      <c r="CG781" s="1039"/>
      <c r="CH781" s="1039"/>
      <c r="CI781" s="1039"/>
      <c r="CJ781" s="1039"/>
      <c r="CK781" s="1039"/>
      <c r="CL781" s="1039"/>
      <c r="CM781" s="1039"/>
      <c r="CN781" s="1039"/>
      <c r="CO781" s="1039"/>
      <c r="CP781" s="1039"/>
      <c r="CQ781" s="1039"/>
      <c r="CR781" s="1039"/>
      <c r="CS781" s="1039"/>
      <c r="CT781" s="1039"/>
      <c r="CU781" s="1039"/>
      <c r="CV781" s="1039"/>
      <c r="CW781" s="1039"/>
      <c r="CX781" s="1039"/>
      <c r="CY781" s="1039"/>
      <c r="CZ781" s="1039"/>
      <c r="DA781" s="1039"/>
      <c r="DB781" s="1039"/>
      <c r="DC781" s="1039"/>
      <c r="DD781" s="1039"/>
      <c r="DE781" s="1039"/>
      <c r="DF781" s="1039"/>
      <c r="DG781" s="1039"/>
      <c r="DH781" s="1039"/>
      <c r="DI781" s="1039"/>
      <c r="DJ781" s="1039"/>
      <c r="DK781" s="1039"/>
      <c r="DL781" s="1039"/>
      <c r="DM781" s="1039"/>
      <c r="DN781" s="1039"/>
      <c r="DO781" s="1039"/>
      <c r="DP781" s="1039"/>
      <c r="DQ781" s="1039"/>
      <c r="DR781" s="1039"/>
      <c r="DS781" s="1039"/>
      <c r="DT781" s="1039"/>
      <c r="DU781" s="1039"/>
      <c r="DV781" s="1039"/>
      <c r="DW781" s="1039"/>
      <c r="DX781" s="1039"/>
      <c r="DY781" s="1039"/>
      <c r="DZ781" s="1039"/>
      <c r="EA781" s="1039"/>
      <c r="EB781" s="1039"/>
      <c r="EC781" s="1039"/>
      <c r="ED781" s="1039"/>
      <c r="EE781" s="1039"/>
      <c r="EF781" s="1039"/>
      <c r="EG781" s="1039"/>
      <c r="EH781" s="1039"/>
      <c r="EI781" s="1039"/>
      <c r="EJ781" s="1039"/>
      <c r="EK781" s="1039"/>
      <c r="EL781" s="1039"/>
      <c r="EM781" s="1039"/>
      <c r="EN781" s="1039"/>
      <c r="EO781" s="1039"/>
      <c r="EP781" s="1039"/>
      <c r="EQ781" s="1039"/>
      <c r="ER781" s="1039"/>
      <c r="ES781" s="1039"/>
    </row>
    <row r="782" spans="1:149" s="1040" customFormat="1" ht="15" customHeight="1">
      <c r="A782" s="1006"/>
      <c r="B782" s="1007"/>
      <c r="C782" s="1042"/>
      <c r="D782" s="1009"/>
      <c r="E782" s="1009"/>
      <c r="F782" s="930"/>
      <c r="G782" s="931"/>
      <c r="H782" s="1043"/>
      <c r="I782" s="1039"/>
      <c r="J782" s="1039"/>
      <c r="K782" s="1039"/>
      <c r="L782" s="1039"/>
      <c r="M782" s="1039"/>
      <c r="N782" s="1039"/>
      <c r="O782" s="1039"/>
      <c r="P782" s="1039"/>
      <c r="Q782" s="1039"/>
      <c r="R782" s="1039"/>
      <c r="S782" s="1039"/>
      <c r="T782" s="1039"/>
      <c r="U782" s="1039"/>
      <c r="V782" s="1039"/>
      <c r="W782" s="1039"/>
      <c r="X782" s="1039"/>
      <c r="Y782" s="1039"/>
      <c r="Z782" s="1039"/>
      <c r="AA782" s="1039"/>
      <c r="AB782" s="1039"/>
      <c r="AC782" s="1039"/>
      <c r="AD782" s="1039"/>
      <c r="AE782" s="1039"/>
      <c r="AF782" s="1039"/>
      <c r="AG782" s="1039"/>
      <c r="AH782" s="1039"/>
      <c r="AI782" s="1039"/>
      <c r="AJ782" s="1039"/>
      <c r="AK782" s="1039"/>
      <c r="AL782" s="1039"/>
      <c r="AM782" s="1039"/>
      <c r="AN782" s="1039"/>
      <c r="AO782" s="1039"/>
      <c r="AP782" s="1039"/>
      <c r="AQ782" s="1039"/>
      <c r="AR782" s="1039"/>
      <c r="AS782" s="1039"/>
      <c r="AT782" s="1039"/>
      <c r="AU782" s="1039"/>
      <c r="AV782" s="1039"/>
      <c r="AW782" s="1039"/>
      <c r="AX782" s="1039"/>
      <c r="AY782" s="1039"/>
      <c r="AZ782" s="1039"/>
      <c r="BA782" s="1039"/>
      <c r="BB782" s="1039"/>
      <c r="BC782" s="1039"/>
      <c r="BD782" s="1039"/>
      <c r="BE782" s="1039"/>
      <c r="BF782" s="1039"/>
      <c r="BG782" s="1039"/>
      <c r="BH782" s="1039"/>
      <c r="BI782" s="1039"/>
      <c r="BJ782" s="1039"/>
      <c r="BK782" s="1039"/>
      <c r="BL782" s="1039"/>
      <c r="BM782" s="1039"/>
      <c r="BN782" s="1039"/>
      <c r="BO782" s="1039"/>
      <c r="BP782" s="1039"/>
      <c r="BQ782" s="1039"/>
      <c r="BR782" s="1039"/>
      <c r="BS782" s="1039"/>
      <c r="BT782" s="1039"/>
      <c r="BU782" s="1039"/>
      <c r="BV782" s="1039"/>
      <c r="BW782" s="1039"/>
      <c r="BX782" s="1039"/>
      <c r="BY782" s="1039"/>
      <c r="BZ782" s="1039"/>
      <c r="CA782" s="1039"/>
      <c r="CB782" s="1039"/>
      <c r="CC782" s="1039"/>
      <c r="CD782" s="1039"/>
      <c r="CE782" s="1039"/>
      <c r="CF782" s="1039"/>
      <c r="CG782" s="1039"/>
      <c r="CH782" s="1039"/>
      <c r="CI782" s="1039"/>
      <c r="CJ782" s="1039"/>
      <c r="CK782" s="1039"/>
      <c r="CL782" s="1039"/>
      <c r="CM782" s="1039"/>
      <c r="CN782" s="1039"/>
      <c r="CO782" s="1039"/>
      <c r="CP782" s="1039"/>
      <c r="CQ782" s="1039"/>
      <c r="CR782" s="1039"/>
      <c r="CS782" s="1039"/>
      <c r="CT782" s="1039"/>
      <c r="CU782" s="1039"/>
      <c r="CV782" s="1039"/>
      <c r="CW782" s="1039"/>
      <c r="CX782" s="1039"/>
      <c r="CY782" s="1039"/>
      <c r="CZ782" s="1039"/>
      <c r="DA782" s="1039"/>
      <c r="DB782" s="1039"/>
      <c r="DC782" s="1039"/>
      <c r="DD782" s="1039"/>
      <c r="DE782" s="1039"/>
      <c r="DF782" s="1039"/>
      <c r="DG782" s="1039"/>
      <c r="DH782" s="1039"/>
      <c r="DI782" s="1039"/>
      <c r="DJ782" s="1039"/>
      <c r="DK782" s="1039"/>
      <c r="DL782" s="1039"/>
      <c r="DM782" s="1039"/>
      <c r="DN782" s="1039"/>
      <c r="DO782" s="1039"/>
      <c r="DP782" s="1039"/>
      <c r="DQ782" s="1039"/>
      <c r="DR782" s="1039"/>
      <c r="DS782" s="1039"/>
      <c r="DT782" s="1039"/>
      <c r="DU782" s="1039"/>
      <c r="DV782" s="1039"/>
      <c r="DW782" s="1039"/>
      <c r="DX782" s="1039"/>
      <c r="DY782" s="1039"/>
      <c r="DZ782" s="1039"/>
      <c r="EA782" s="1039"/>
      <c r="EB782" s="1039"/>
      <c r="EC782" s="1039"/>
      <c r="ED782" s="1039"/>
      <c r="EE782" s="1039"/>
      <c r="EF782" s="1039"/>
      <c r="EG782" s="1039"/>
      <c r="EH782" s="1039"/>
      <c r="EI782" s="1039"/>
      <c r="EJ782" s="1039"/>
      <c r="EK782" s="1039"/>
      <c r="EL782" s="1039"/>
      <c r="EM782" s="1039"/>
      <c r="EN782" s="1039"/>
      <c r="EO782" s="1039"/>
      <c r="EP782" s="1039"/>
      <c r="EQ782" s="1039"/>
      <c r="ER782" s="1039"/>
      <c r="ES782" s="1039"/>
    </row>
    <row r="783" spans="1:149" s="983" customFormat="1" ht="331.25" customHeight="1">
      <c r="A783" s="1207" t="s">
        <v>1823</v>
      </c>
      <c r="B783" s="905"/>
      <c r="C783" s="927" t="s">
        <v>1824</v>
      </c>
      <c r="D783" s="847"/>
      <c r="E783" s="847"/>
      <c r="F783" s="849"/>
      <c r="G783" s="850"/>
      <c r="H783" s="1013"/>
    </row>
    <row r="784" spans="1:149" s="983" customFormat="1" ht="144">
      <c r="A784" s="1213"/>
      <c r="B784" s="905"/>
      <c r="C784" s="927" t="s">
        <v>1825</v>
      </c>
      <c r="D784" s="847"/>
      <c r="E784" s="847"/>
      <c r="F784" s="849"/>
      <c r="G784" s="850"/>
      <c r="H784" s="1013"/>
    </row>
    <row r="785" spans="1:149" s="983" customFormat="1" ht="15" customHeight="1">
      <c r="A785" s="1206"/>
      <c r="B785" s="905"/>
      <c r="C785" s="886" t="s">
        <v>1240</v>
      </c>
      <c r="D785" s="847" t="s">
        <v>533</v>
      </c>
      <c r="E785" s="848">
        <v>1</v>
      </c>
      <c r="F785" s="849"/>
      <c r="G785" s="814">
        <f>F785*E785</f>
        <v>0</v>
      </c>
      <c r="H785" s="1013"/>
    </row>
    <row r="786" spans="1:149" s="983" customFormat="1" ht="15" customHeight="1">
      <c r="A786" s="806"/>
      <c r="B786" s="905"/>
      <c r="C786" s="906"/>
      <c r="D786" s="847"/>
      <c r="E786" s="847"/>
      <c r="F786" s="849"/>
      <c r="G786" s="814"/>
      <c r="H786" s="1013"/>
    </row>
    <row r="787" spans="1:149" s="983" customFormat="1" ht="16">
      <c r="A787" s="1207" t="s">
        <v>1826</v>
      </c>
      <c r="B787" s="905"/>
      <c r="C787" s="927" t="s">
        <v>1827</v>
      </c>
      <c r="D787" s="847"/>
      <c r="E787" s="847"/>
      <c r="F787" s="849"/>
      <c r="G787" s="814"/>
      <c r="H787" s="1013"/>
    </row>
    <row r="788" spans="1:149" s="983" customFormat="1" ht="15" customHeight="1">
      <c r="A788" s="1206"/>
      <c r="B788" s="905"/>
      <c r="C788" s="886" t="s">
        <v>1240</v>
      </c>
      <c r="D788" s="847" t="s">
        <v>533</v>
      </c>
      <c r="E788" s="848">
        <v>1</v>
      </c>
      <c r="F788" s="849"/>
      <c r="G788" s="814">
        <f>F788*E788</f>
        <v>0</v>
      </c>
      <c r="H788" s="1013"/>
    </row>
    <row r="789" spans="1:149" s="983" customFormat="1" ht="15" customHeight="1">
      <c r="A789" s="806"/>
      <c r="B789" s="905"/>
      <c r="C789" s="906"/>
      <c r="D789" s="847"/>
      <c r="E789" s="847"/>
      <c r="F789" s="849"/>
      <c r="G789" s="814"/>
      <c r="H789" s="1013"/>
    </row>
    <row r="790" spans="1:149" s="983" customFormat="1" ht="16">
      <c r="A790" s="1207" t="s">
        <v>1828</v>
      </c>
      <c r="B790" s="905"/>
      <c r="C790" s="927" t="s">
        <v>1829</v>
      </c>
      <c r="D790" s="847"/>
      <c r="E790" s="847"/>
      <c r="F790" s="849"/>
      <c r="G790" s="814"/>
      <c r="H790" s="1013"/>
    </row>
    <row r="791" spans="1:149" s="983" customFormat="1" ht="15" customHeight="1">
      <c r="A791" s="1206"/>
      <c r="B791" s="905"/>
      <c r="C791" s="886" t="s">
        <v>1240</v>
      </c>
      <c r="D791" s="847" t="s">
        <v>533</v>
      </c>
      <c r="E791" s="848">
        <v>1</v>
      </c>
      <c r="F791" s="849"/>
      <c r="G791" s="814">
        <f>F791*E791</f>
        <v>0</v>
      </c>
      <c r="H791" s="1013"/>
    </row>
    <row r="792" spans="1:149" s="1040" customFormat="1" ht="15" customHeight="1" thickBot="1">
      <c r="A792" s="1006"/>
      <c r="B792" s="1007"/>
      <c r="C792" s="1042"/>
      <c r="D792" s="1009"/>
      <c r="E792" s="1009"/>
      <c r="F792" s="930"/>
      <c r="G792" s="931"/>
      <c r="H792" s="1043"/>
      <c r="I792" s="1039"/>
      <c r="J792" s="1039"/>
      <c r="K792" s="1039"/>
      <c r="L792" s="1039"/>
      <c r="M792" s="1039"/>
      <c r="N792" s="1039"/>
      <c r="O792" s="1039"/>
      <c r="P792" s="1039"/>
      <c r="Q792" s="1039"/>
      <c r="R792" s="1039"/>
      <c r="S792" s="1039"/>
      <c r="T792" s="1039"/>
      <c r="U792" s="1039"/>
      <c r="V792" s="1039"/>
      <c r="W792" s="1039"/>
      <c r="X792" s="1039"/>
      <c r="Y792" s="1039"/>
      <c r="Z792" s="1039"/>
      <c r="AA792" s="1039"/>
      <c r="AB792" s="1039"/>
      <c r="AC792" s="1039"/>
      <c r="AD792" s="1039"/>
      <c r="AE792" s="1039"/>
      <c r="AF792" s="1039"/>
      <c r="AG792" s="1039"/>
      <c r="AH792" s="1039"/>
      <c r="AI792" s="1039"/>
      <c r="AJ792" s="1039"/>
      <c r="AK792" s="1039"/>
      <c r="AL792" s="1039"/>
      <c r="AM792" s="1039"/>
      <c r="AN792" s="1039"/>
      <c r="AO792" s="1039"/>
      <c r="AP792" s="1039"/>
      <c r="AQ792" s="1039"/>
      <c r="AR792" s="1039"/>
      <c r="AS792" s="1039"/>
      <c r="AT792" s="1039"/>
      <c r="AU792" s="1039"/>
      <c r="AV792" s="1039"/>
      <c r="AW792" s="1039"/>
      <c r="AX792" s="1039"/>
      <c r="AY792" s="1039"/>
      <c r="AZ792" s="1039"/>
      <c r="BA792" s="1039"/>
      <c r="BB792" s="1039"/>
      <c r="BC792" s="1039"/>
      <c r="BD792" s="1039"/>
      <c r="BE792" s="1039"/>
      <c r="BF792" s="1039"/>
      <c r="BG792" s="1039"/>
      <c r="BH792" s="1039"/>
      <c r="BI792" s="1039"/>
      <c r="BJ792" s="1039"/>
      <c r="BK792" s="1039"/>
      <c r="BL792" s="1039"/>
      <c r="BM792" s="1039"/>
      <c r="BN792" s="1039"/>
      <c r="BO792" s="1039"/>
      <c r="BP792" s="1039"/>
      <c r="BQ792" s="1039"/>
      <c r="BR792" s="1039"/>
      <c r="BS792" s="1039"/>
      <c r="BT792" s="1039"/>
      <c r="BU792" s="1039"/>
      <c r="BV792" s="1039"/>
      <c r="BW792" s="1039"/>
      <c r="BX792" s="1039"/>
      <c r="BY792" s="1039"/>
      <c r="BZ792" s="1039"/>
      <c r="CA792" s="1039"/>
      <c r="CB792" s="1039"/>
      <c r="CC792" s="1039"/>
      <c r="CD792" s="1039"/>
      <c r="CE792" s="1039"/>
      <c r="CF792" s="1039"/>
      <c r="CG792" s="1039"/>
      <c r="CH792" s="1039"/>
      <c r="CI792" s="1039"/>
      <c r="CJ792" s="1039"/>
      <c r="CK792" s="1039"/>
      <c r="CL792" s="1039"/>
      <c r="CM792" s="1039"/>
      <c r="CN792" s="1039"/>
      <c r="CO792" s="1039"/>
      <c r="CP792" s="1039"/>
      <c r="CQ792" s="1039"/>
      <c r="CR792" s="1039"/>
      <c r="CS792" s="1039"/>
      <c r="CT792" s="1039"/>
      <c r="CU792" s="1039"/>
      <c r="CV792" s="1039"/>
      <c r="CW792" s="1039"/>
      <c r="CX792" s="1039"/>
      <c r="CY792" s="1039"/>
      <c r="CZ792" s="1039"/>
      <c r="DA792" s="1039"/>
      <c r="DB792" s="1039"/>
      <c r="DC792" s="1039"/>
      <c r="DD792" s="1039"/>
      <c r="DE792" s="1039"/>
      <c r="DF792" s="1039"/>
      <c r="DG792" s="1039"/>
      <c r="DH792" s="1039"/>
      <c r="DI792" s="1039"/>
      <c r="DJ792" s="1039"/>
      <c r="DK792" s="1039"/>
      <c r="DL792" s="1039"/>
      <c r="DM792" s="1039"/>
      <c r="DN792" s="1039"/>
      <c r="DO792" s="1039"/>
      <c r="DP792" s="1039"/>
      <c r="DQ792" s="1039"/>
      <c r="DR792" s="1039"/>
      <c r="DS792" s="1039"/>
      <c r="DT792" s="1039"/>
      <c r="DU792" s="1039"/>
      <c r="DV792" s="1039"/>
      <c r="DW792" s="1039"/>
      <c r="DX792" s="1039"/>
      <c r="DY792" s="1039"/>
      <c r="DZ792" s="1039"/>
      <c r="EA792" s="1039"/>
      <c r="EB792" s="1039"/>
      <c r="EC792" s="1039"/>
      <c r="ED792" s="1039"/>
      <c r="EE792" s="1039"/>
      <c r="EF792" s="1039"/>
      <c r="EG792" s="1039"/>
      <c r="EH792" s="1039"/>
      <c r="EI792" s="1039"/>
      <c r="EJ792" s="1039"/>
      <c r="EK792" s="1039"/>
      <c r="EL792" s="1039"/>
      <c r="EM792" s="1039"/>
      <c r="EN792" s="1039"/>
      <c r="EO792" s="1039"/>
      <c r="EP792" s="1039"/>
      <c r="EQ792" s="1039"/>
      <c r="ER792" s="1039"/>
      <c r="ES792" s="1039"/>
    </row>
    <row r="793" spans="1:149" s="1040" customFormat="1" ht="15" customHeight="1" thickBot="1">
      <c r="A793" s="828" t="s">
        <v>353</v>
      </c>
      <c r="B793" s="878"/>
      <c r="C793" s="830" t="s">
        <v>1830</v>
      </c>
      <c r="D793" s="831"/>
      <c r="E793" s="831"/>
      <c r="F793" s="831"/>
      <c r="G793" s="881">
        <f>SUM(G750:G792)</f>
        <v>0</v>
      </c>
      <c r="H793" s="925"/>
      <c r="I793" s="1039"/>
      <c r="J793" s="1039"/>
      <c r="K793" s="1039"/>
      <c r="L793" s="1039"/>
      <c r="M793" s="1039"/>
      <c r="N793" s="1039"/>
      <c r="O793" s="1039"/>
      <c r="P793" s="1039"/>
      <c r="Q793" s="1039"/>
      <c r="R793" s="1039"/>
      <c r="S793" s="1039"/>
      <c r="T793" s="1039"/>
      <c r="U793" s="1039"/>
      <c r="V793" s="1039"/>
      <c r="W793" s="1039"/>
      <c r="X793" s="1039"/>
      <c r="Y793" s="1039"/>
      <c r="Z793" s="1039"/>
      <c r="AA793" s="1039"/>
      <c r="AB793" s="1039"/>
      <c r="AC793" s="1039"/>
      <c r="AD793" s="1039"/>
      <c r="AE793" s="1039"/>
      <c r="AF793" s="1039"/>
      <c r="AG793" s="1039"/>
      <c r="AH793" s="1039"/>
      <c r="AI793" s="1039"/>
      <c r="AJ793" s="1039"/>
      <c r="AK793" s="1039"/>
      <c r="AL793" s="1039"/>
      <c r="AM793" s="1039"/>
      <c r="AN793" s="1039"/>
      <c r="AO793" s="1039"/>
      <c r="AP793" s="1039"/>
      <c r="AQ793" s="1039"/>
      <c r="AR793" s="1039"/>
      <c r="AS793" s="1039"/>
      <c r="AT793" s="1039"/>
      <c r="AU793" s="1039"/>
      <c r="AV793" s="1039"/>
      <c r="AW793" s="1039"/>
      <c r="AX793" s="1039"/>
      <c r="AY793" s="1039"/>
      <c r="AZ793" s="1039"/>
      <c r="BA793" s="1039"/>
      <c r="BB793" s="1039"/>
      <c r="BC793" s="1039"/>
      <c r="BD793" s="1039"/>
      <c r="BE793" s="1039"/>
      <c r="BF793" s="1039"/>
      <c r="BG793" s="1039"/>
      <c r="BH793" s="1039"/>
      <c r="BI793" s="1039"/>
      <c r="BJ793" s="1039"/>
      <c r="BK793" s="1039"/>
      <c r="BL793" s="1039"/>
      <c r="BM793" s="1039"/>
      <c r="BN793" s="1039"/>
      <c r="BO793" s="1039"/>
      <c r="BP793" s="1039"/>
      <c r="BQ793" s="1039"/>
      <c r="BR793" s="1039"/>
      <c r="BS793" s="1039"/>
      <c r="BT793" s="1039"/>
      <c r="BU793" s="1039"/>
      <c r="BV793" s="1039"/>
      <c r="BW793" s="1039"/>
      <c r="BX793" s="1039"/>
      <c r="BY793" s="1039"/>
      <c r="BZ793" s="1039"/>
      <c r="CA793" s="1039"/>
      <c r="CB793" s="1039"/>
      <c r="CC793" s="1039"/>
      <c r="CD793" s="1039"/>
      <c r="CE793" s="1039"/>
      <c r="CF793" s="1039"/>
      <c r="CG793" s="1039"/>
      <c r="CH793" s="1039"/>
      <c r="CI793" s="1039"/>
      <c r="CJ793" s="1039"/>
      <c r="CK793" s="1039"/>
      <c r="CL793" s="1039"/>
      <c r="CM793" s="1039"/>
      <c r="CN793" s="1039"/>
      <c r="CO793" s="1039"/>
      <c r="CP793" s="1039"/>
      <c r="CQ793" s="1039"/>
      <c r="CR793" s="1039"/>
      <c r="CS793" s="1039"/>
      <c r="CT793" s="1039"/>
      <c r="CU793" s="1039"/>
      <c r="CV793" s="1039"/>
      <c r="CW793" s="1039"/>
      <c r="CX793" s="1039"/>
      <c r="CY793" s="1039"/>
      <c r="CZ793" s="1039"/>
      <c r="DA793" s="1039"/>
      <c r="DB793" s="1039"/>
      <c r="DC793" s="1039"/>
      <c r="DD793" s="1039"/>
      <c r="DE793" s="1039"/>
      <c r="DF793" s="1039"/>
      <c r="DG793" s="1039"/>
      <c r="DH793" s="1039"/>
      <c r="DI793" s="1039"/>
      <c r="DJ793" s="1039"/>
      <c r="DK793" s="1039"/>
      <c r="DL793" s="1039"/>
      <c r="DM793" s="1039"/>
      <c r="DN793" s="1039"/>
      <c r="DO793" s="1039"/>
      <c r="DP793" s="1039"/>
      <c r="DQ793" s="1039"/>
      <c r="DR793" s="1039"/>
      <c r="DS793" s="1039"/>
      <c r="DT793" s="1039"/>
      <c r="DU793" s="1039"/>
      <c r="DV793" s="1039"/>
      <c r="DW793" s="1039"/>
      <c r="DX793" s="1039"/>
      <c r="DY793" s="1039"/>
      <c r="DZ793" s="1039"/>
      <c r="EA793" s="1039"/>
      <c r="EB793" s="1039"/>
      <c r="EC793" s="1039"/>
      <c r="ED793" s="1039"/>
      <c r="EE793" s="1039"/>
      <c r="EF793" s="1039"/>
      <c r="EG793" s="1039"/>
      <c r="EH793" s="1039"/>
      <c r="EI793" s="1039"/>
      <c r="EJ793" s="1039"/>
      <c r="EK793" s="1039"/>
      <c r="EL793" s="1039"/>
      <c r="EM793" s="1039"/>
      <c r="EN793" s="1039"/>
      <c r="EO793" s="1039"/>
      <c r="EP793" s="1039"/>
      <c r="EQ793" s="1039"/>
      <c r="ER793" s="1039"/>
      <c r="ES793" s="1039"/>
    </row>
    <row r="794" spans="1:149" s="1040" customFormat="1" ht="15" customHeight="1" thickBot="1">
      <c r="A794" s="983"/>
      <c r="B794" s="1047"/>
      <c r="C794" s="983"/>
      <c r="D794" s="983"/>
      <c r="E794" s="983"/>
      <c r="F794" s="983"/>
      <c r="G794" s="983"/>
      <c r="H794" s="983"/>
      <c r="I794" s="983"/>
      <c r="J794" s="1039"/>
      <c r="K794" s="1039"/>
      <c r="L794" s="1039"/>
      <c r="M794" s="1039"/>
      <c r="N794" s="1039"/>
      <c r="O794" s="1039"/>
      <c r="P794" s="983"/>
      <c r="Q794" s="983"/>
      <c r="R794" s="983"/>
      <c r="S794" s="983"/>
      <c r="T794" s="983"/>
      <c r="U794" s="983"/>
      <c r="V794" s="983"/>
      <c r="W794" s="983"/>
      <c r="X794" s="983"/>
      <c r="Y794" s="983"/>
      <c r="Z794" s="983"/>
      <c r="AA794" s="983"/>
      <c r="AB794" s="983"/>
      <c r="AC794" s="983"/>
      <c r="AD794" s="983"/>
      <c r="AE794" s="983"/>
      <c r="AF794" s="983"/>
      <c r="AG794" s="983"/>
      <c r="AH794" s="983"/>
      <c r="AI794" s="983"/>
      <c r="AJ794" s="983"/>
      <c r="AK794" s="983"/>
      <c r="AL794" s="983"/>
      <c r="AM794" s="983"/>
      <c r="AN794" s="983"/>
      <c r="AO794" s="983"/>
      <c r="AP794" s="983"/>
      <c r="AQ794" s="983"/>
      <c r="AR794" s="983"/>
      <c r="AS794" s="983"/>
      <c r="AT794" s="983"/>
      <c r="AU794" s="983"/>
      <c r="AV794" s="983"/>
      <c r="AW794" s="983"/>
      <c r="AX794" s="983"/>
      <c r="AY794" s="983"/>
      <c r="AZ794" s="983"/>
      <c r="BA794" s="983"/>
      <c r="BB794" s="983"/>
      <c r="BC794" s="983"/>
      <c r="BD794" s="983"/>
      <c r="BE794" s="983"/>
      <c r="BF794" s="983"/>
      <c r="BG794" s="983"/>
      <c r="BH794" s="983"/>
      <c r="BI794" s="983"/>
      <c r="BJ794" s="983"/>
      <c r="BK794" s="983"/>
      <c r="BL794" s="983"/>
      <c r="BM794" s="983"/>
      <c r="BN794" s="983"/>
      <c r="BO794" s="983"/>
      <c r="BP794" s="983"/>
      <c r="BQ794" s="983"/>
      <c r="BR794" s="983"/>
      <c r="BS794" s="983"/>
      <c r="BT794" s="983"/>
      <c r="BU794" s="983"/>
      <c r="BV794" s="983"/>
      <c r="BW794" s="983"/>
      <c r="BX794" s="983"/>
      <c r="BY794" s="983"/>
      <c r="BZ794" s="983"/>
      <c r="CA794" s="983"/>
      <c r="CB794" s="983"/>
      <c r="CC794" s="983"/>
      <c r="CD794" s="983"/>
      <c r="CE794" s="983"/>
      <c r="CF794" s="983"/>
      <c r="CG794" s="983"/>
      <c r="CH794" s="983"/>
      <c r="CI794" s="983"/>
      <c r="CJ794" s="983"/>
      <c r="CK794" s="983"/>
      <c r="CL794" s="983"/>
      <c r="CM794" s="983"/>
      <c r="CN794" s="983"/>
      <c r="CO794" s="983"/>
      <c r="CP794" s="983"/>
      <c r="CQ794" s="983"/>
      <c r="CR794" s="983"/>
      <c r="CS794" s="983"/>
      <c r="CT794" s="983"/>
      <c r="CU794" s="983"/>
      <c r="CV794" s="983"/>
      <c r="CW794" s="983"/>
      <c r="CX794" s="983"/>
      <c r="CY794" s="983"/>
      <c r="CZ794" s="983"/>
      <c r="DA794" s="983"/>
      <c r="DB794" s="983"/>
      <c r="DC794" s="983"/>
      <c r="DD794" s="983"/>
      <c r="DE794" s="983"/>
      <c r="DF794" s="983"/>
      <c r="DG794" s="983"/>
      <c r="DH794" s="983"/>
      <c r="DI794" s="983"/>
      <c r="DJ794" s="983"/>
      <c r="DK794" s="983"/>
      <c r="DL794" s="983"/>
      <c r="DM794" s="983"/>
      <c r="DN794" s="983"/>
      <c r="DO794" s="983"/>
      <c r="DP794" s="983"/>
      <c r="DQ794" s="983"/>
      <c r="DR794" s="983"/>
      <c r="DS794" s="983"/>
      <c r="DT794" s="983"/>
      <c r="DU794" s="983"/>
      <c r="DV794" s="983"/>
      <c r="DW794" s="983"/>
      <c r="DX794" s="983"/>
      <c r="DY794" s="983"/>
      <c r="DZ794" s="983"/>
      <c r="EA794" s="983"/>
      <c r="EB794" s="983"/>
      <c r="EC794" s="983"/>
      <c r="ED794" s="983"/>
      <c r="EE794" s="983"/>
      <c r="EF794" s="983"/>
      <c r="EG794" s="983"/>
      <c r="EH794" s="983"/>
      <c r="EI794" s="983"/>
      <c r="EJ794" s="983"/>
      <c r="EK794" s="983"/>
      <c r="EL794" s="983"/>
      <c r="EM794" s="983"/>
      <c r="EN794" s="983"/>
      <c r="EO794" s="983"/>
      <c r="EP794" s="983"/>
      <c r="EQ794" s="983"/>
      <c r="ER794" s="983"/>
      <c r="ES794" s="983"/>
    </row>
    <row r="795" spans="1:149" s="983" customFormat="1" ht="15" customHeight="1" thickBot="1">
      <c r="A795" s="828" t="s">
        <v>354</v>
      </c>
      <c r="B795" s="829"/>
      <c r="C795" s="885" t="s">
        <v>383</v>
      </c>
      <c r="D795" s="830"/>
      <c r="E795" s="830"/>
      <c r="F795" s="830"/>
      <c r="G795" s="831"/>
      <c r="H795" s="925"/>
      <c r="P795" s="1039"/>
      <c r="Q795" s="1039"/>
      <c r="R795" s="1039"/>
      <c r="S795" s="1039"/>
      <c r="T795" s="1039"/>
      <c r="U795" s="1039"/>
      <c r="V795" s="1039"/>
      <c r="W795" s="1039"/>
      <c r="X795" s="1039"/>
      <c r="Y795" s="1039"/>
      <c r="Z795" s="1039"/>
      <c r="AA795" s="1039"/>
      <c r="AB795" s="1039"/>
      <c r="AC795" s="1039"/>
      <c r="AD795" s="1039"/>
      <c r="AE795" s="1039"/>
      <c r="AF795" s="1039"/>
      <c r="AG795" s="1039"/>
      <c r="AH795" s="1039"/>
      <c r="AI795" s="1039"/>
      <c r="AJ795" s="1039"/>
      <c r="AK795" s="1039"/>
      <c r="AL795" s="1039"/>
      <c r="AM795" s="1039"/>
      <c r="AN795" s="1039"/>
      <c r="AO795" s="1039"/>
      <c r="AP795" s="1039"/>
      <c r="AQ795" s="1039"/>
      <c r="AR795" s="1039"/>
      <c r="AS795" s="1039"/>
      <c r="AT795" s="1039"/>
      <c r="AU795" s="1039"/>
      <c r="AV795" s="1039"/>
      <c r="AW795" s="1039"/>
      <c r="AX795" s="1039"/>
      <c r="AY795" s="1039"/>
      <c r="AZ795" s="1039"/>
      <c r="BA795" s="1039"/>
      <c r="BB795" s="1039"/>
      <c r="BC795" s="1039"/>
      <c r="BD795" s="1039"/>
      <c r="BE795" s="1039"/>
      <c r="BF795" s="1039"/>
      <c r="BG795" s="1039"/>
      <c r="BH795" s="1039"/>
      <c r="BI795" s="1039"/>
      <c r="BJ795" s="1039"/>
      <c r="BK795" s="1039"/>
      <c r="BL795" s="1039"/>
      <c r="BM795" s="1039"/>
      <c r="BN795" s="1039"/>
      <c r="BO795" s="1039"/>
      <c r="BP795" s="1039"/>
      <c r="BQ795" s="1039"/>
      <c r="BR795" s="1039"/>
      <c r="BS795" s="1039"/>
      <c r="BT795" s="1039"/>
      <c r="BU795" s="1039"/>
      <c r="BV795" s="1039"/>
      <c r="BW795" s="1039"/>
      <c r="BX795" s="1039"/>
      <c r="BY795" s="1039"/>
      <c r="BZ795" s="1039"/>
      <c r="CA795" s="1039"/>
      <c r="CB795" s="1039"/>
      <c r="CC795" s="1039"/>
      <c r="CD795" s="1039"/>
      <c r="CE795" s="1039"/>
      <c r="CF795" s="1039"/>
      <c r="CG795" s="1039"/>
      <c r="CH795" s="1039"/>
      <c r="CI795" s="1039"/>
      <c r="CJ795" s="1039"/>
      <c r="CK795" s="1039"/>
      <c r="CL795" s="1039"/>
      <c r="CM795" s="1039"/>
      <c r="CN795" s="1039"/>
      <c r="CO795" s="1039"/>
      <c r="CP795" s="1039"/>
      <c r="CQ795" s="1039"/>
      <c r="CR795" s="1039"/>
      <c r="CS795" s="1039"/>
      <c r="CT795" s="1039"/>
      <c r="CU795" s="1039"/>
      <c r="CV795" s="1039"/>
      <c r="CW795" s="1039"/>
      <c r="CX795" s="1039"/>
      <c r="CY795" s="1039"/>
      <c r="CZ795" s="1039"/>
      <c r="DA795" s="1039"/>
      <c r="DB795" s="1039"/>
      <c r="DC795" s="1039"/>
      <c r="DD795" s="1039"/>
      <c r="DE795" s="1039"/>
      <c r="DF795" s="1039"/>
      <c r="DG795" s="1039"/>
      <c r="DH795" s="1039"/>
      <c r="DI795" s="1039"/>
      <c r="DJ795" s="1039"/>
      <c r="DK795" s="1039"/>
      <c r="DL795" s="1039"/>
      <c r="DM795" s="1039"/>
      <c r="DN795" s="1039"/>
      <c r="DO795" s="1039"/>
      <c r="DP795" s="1039"/>
      <c r="DQ795" s="1039"/>
      <c r="DR795" s="1039"/>
      <c r="DS795" s="1039"/>
      <c r="DT795" s="1039"/>
      <c r="DU795" s="1039"/>
      <c r="DV795" s="1039"/>
      <c r="DW795" s="1039"/>
      <c r="DX795" s="1039"/>
      <c r="DY795" s="1039"/>
      <c r="DZ795" s="1039"/>
      <c r="EA795" s="1039"/>
      <c r="EB795" s="1039"/>
      <c r="EC795" s="1039"/>
      <c r="ED795" s="1039"/>
      <c r="EE795" s="1039"/>
      <c r="EF795" s="1039"/>
      <c r="EG795" s="1039"/>
      <c r="EH795" s="1039"/>
      <c r="EI795" s="1039"/>
      <c r="EJ795" s="1039"/>
      <c r="EK795" s="1039"/>
      <c r="EL795" s="1039"/>
      <c r="EM795" s="1039"/>
      <c r="EN795" s="1039"/>
      <c r="EO795" s="1039"/>
      <c r="EP795" s="1039"/>
      <c r="EQ795" s="1039"/>
      <c r="ER795" s="1039"/>
      <c r="ES795" s="1039"/>
    </row>
    <row r="796" spans="1:149" s="1040" customFormat="1" ht="15" customHeight="1">
      <c r="A796" s="997"/>
      <c r="B796" s="998"/>
      <c r="C796" s="1037"/>
      <c r="D796" s="1000"/>
      <c r="E796" s="1000"/>
      <c r="F796" s="928"/>
      <c r="G796" s="929"/>
      <c r="H796" s="1038"/>
      <c r="I796" s="1039"/>
      <c r="J796" s="1039"/>
      <c r="K796" s="1039"/>
      <c r="L796" s="1039"/>
      <c r="M796" s="1039"/>
      <c r="N796" s="1039"/>
      <c r="O796" s="1039"/>
      <c r="P796" s="1039"/>
      <c r="Q796" s="1039"/>
      <c r="R796" s="1039"/>
      <c r="S796" s="1039"/>
      <c r="T796" s="1039"/>
      <c r="U796" s="1039"/>
      <c r="V796" s="1039"/>
      <c r="W796" s="1039"/>
      <c r="X796" s="1039"/>
      <c r="Y796" s="1039"/>
      <c r="Z796" s="1039"/>
      <c r="AA796" s="1039"/>
      <c r="AB796" s="1039"/>
      <c r="AC796" s="1039"/>
      <c r="AD796" s="1039"/>
      <c r="AE796" s="1039"/>
      <c r="AF796" s="1039"/>
      <c r="AG796" s="1039"/>
      <c r="AH796" s="1039"/>
      <c r="AI796" s="1039"/>
      <c r="AJ796" s="1039"/>
      <c r="AK796" s="1039"/>
      <c r="AL796" s="1039"/>
      <c r="AM796" s="1039"/>
      <c r="AN796" s="1039"/>
      <c r="AO796" s="1039"/>
      <c r="AP796" s="1039"/>
      <c r="AQ796" s="1039"/>
      <c r="AR796" s="1039"/>
      <c r="AS796" s="1039"/>
      <c r="AT796" s="1039"/>
      <c r="AU796" s="1039"/>
      <c r="AV796" s="1039"/>
      <c r="AW796" s="1039"/>
      <c r="AX796" s="1039"/>
      <c r="AY796" s="1039"/>
      <c r="AZ796" s="1039"/>
      <c r="BA796" s="1039"/>
      <c r="BB796" s="1039"/>
      <c r="BC796" s="1039"/>
      <c r="BD796" s="1039"/>
      <c r="BE796" s="1039"/>
      <c r="BF796" s="1039"/>
      <c r="BG796" s="1039"/>
      <c r="BH796" s="1039"/>
      <c r="BI796" s="1039"/>
      <c r="BJ796" s="1039"/>
      <c r="BK796" s="1039"/>
      <c r="BL796" s="1039"/>
      <c r="BM796" s="1039"/>
      <c r="BN796" s="1039"/>
      <c r="BO796" s="1039"/>
      <c r="BP796" s="1039"/>
      <c r="BQ796" s="1039"/>
      <c r="BR796" s="1039"/>
      <c r="BS796" s="1039"/>
      <c r="BT796" s="1039"/>
      <c r="BU796" s="1039"/>
      <c r="BV796" s="1039"/>
      <c r="BW796" s="1039"/>
      <c r="BX796" s="1039"/>
      <c r="BY796" s="1039"/>
      <c r="BZ796" s="1039"/>
      <c r="CA796" s="1039"/>
      <c r="CB796" s="1039"/>
      <c r="CC796" s="1039"/>
      <c r="CD796" s="1039"/>
      <c r="CE796" s="1039"/>
      <c r="CF796" s="1039"/>
      <c r="CG796" s="1039"/>
      <c r="CH796" s="1039"/>
      <c r="CI796" s="1039"/>
      <c r="CJ796" s="1039"/>
      <c r="CK796" s="1039"/>
      <c r="CL796" s="1039"/>
      <c r="CM796" s="1039"/>
      <c r="CN796" s="1039"/>
      <c r="CO796" s="1039"/>
      <c r="CP796" s="1039"/>
      <c r="CQ796" s="1039"/>
      <c r="CR796" s="1039"/>
      <c r="CS796" s="1039"/>
      <c r="CT796" s="1039"/>
      <c r="CU796" s="1039"/>
      <c r="CV796" s="1039"/>
      <c r="CW796" s="1039"/>
      <c r="CX796" s="1039"/>
      <c r="CY796" s="1039"/>
      <c r="CZ796" s="1039"/>
      <c r="DA796" s="1039"/>
      <c r="DB796" s="1039"/>
      <c r="DC796" s="1039"/>
      <c r="DD796" s="1039"/>
      <c r="DE796" s="1039"/>
      <c r="DF796" s="1039"/>
      <c r="DG796" s="1039"/>
      <c r="DH796" s="1039"/>
      <c r="DI796" s="1039"/>
      <c r="DJ796" s="1039"/>
      <c r="DK796" s="1039"/>
      <c r="DL796" s="1039"/>
      <c r="DM796" s="1039"/>
      <c r="DN796" s="1039"/>
      <c r="DO796" s="1039"/>
      <c r="DP796" s="1039"/>
      <c r="DQ796" s="1039"/>
      <c r="DR796" s="1039"/>
      <c r="DS796" s="1039"/>
      <c r="DT796" s="1039"/>
      <c r="DU796" s="1039"/>
      <c r="DV796" s="1039"/>
      <c r="DW796" s="1039"/>
      <c r="DX796" s="1039"/>
      <c r="DY796" s="1039"/>
      <c r="DZ796" s="1039"/>
      <c r="EA796" s="1039"/>
      <c r="EB796" s="1039"/>
      <c r="EC796" s="1039"/>
      <c r="ED796" s="1039"/>
      <c r="EE796" s="1039"/>
      <c r="EF796" s="1039"/>
      <c r="EG796" s="1039"/>
      <c r="EH796" s="1039"/>
      <c r="EI796" s="1039"/>
      <c r="EJ796" s="1039"/>
      <c r="EK796" s="1039"/>
      <c r="EL796" s="1039"/>
      <c r="EM796" s="1039"/>
      <c r="EN796" s="1039"/>
      <c r="EO796" s="1039"/>
      <c r="EP796" s="1039"/>
      <c r="EQ796" s="1039"/>
      <c r="ER796" s="1039"/>
      <c r="ES796" s="1039"/>
    </row>
    <row r="797" spans="1:149" s="1040" customFormat="1" ht="78.5" customHeight="1">
      <c r="A797" s="1005"/>
      <c r="B797" s="1214" t="s">
        <v>1831</v>
      </c>
      <c r="C797" s="1215"/>
      <c r="D797" s="1215"/>
      <c r="E797" s="1215"/>
      <c r="F797" s="1215"/>
      <c r="G797" s="1216"/>
      <c r="H797" s="1048"/>
      <c r="I797" s="1039"/>
      <c r="J797" s="1039"/>
      <c r="K797" s="1039"/>
      <c r="L797" s="1039"/>
      <c r="M797" s="1039"/>
      <c r="N797" s="1039"/>
      <c r="O797" s="1039"/>
      <c r="P797" s="1039"/>
      <c r="Q797" s="1039"/>
      <c r="R797" s="1039"/>
      <c r="S797" s="1039"/>
      <c r="T797" s="1039"/>
      <c r="U797" s="1039"/>
      <c r="V797" s="1039"/>
      <c r="W797" s="1039"/>
      <c r="X797" s="1039"/>
      <c r="Y797" s="1039"/>
      <c r="Z797" s="1039"/>
      <c r="AA797" s="1039"/>
      <c r="AB797" s="1039"/>
      <c r="AC797" s="1039"/>
      <c r="AD797" s="1039"/>
      <c r="AE797" s="1039"/>
      <c r="AF797" s="1039"/>
      <c r="AG797" s="1039"/>
      <c r="AH797" s="1039"/>
      <c r="AI797" s="1039"/>
      <c r="AJ797" s="1039"/>
      <c r="AK797" s="1039"/>
      <c r="AL797" s="1039"/>
      <c r="AM797" s="1039"/>
      <c r="AN797" s="1039"/>
      <c r="AO797" s="1039"/>
      <c r="AP797" s="1039"/>
      <c r="AQ797" s="1039"/>
      <c r="AR797" s="1039"/>
      <c r="AS797" s="1039"/>
      <c r="AT797" s="1039"/>
      <c r="AU797" s="1039"/>
      <c r="AV797" s="1039"/>
      <c r="AW797" s="1039"/>
      <c r="AX797" s="1039"/>
      <c r="AY797" s="1039"/>
      <c r="AZ797" s="1039"/>
      <c r="BA797" s="1039"/>
      <c r="BB797" s="1039"/>
      <c r="BC797" s="1039"/>
      <c r="BD797" s="1039"/>
      <c r="BE797" s="1039"/>
      <c r="BF797" s="1039"/>
      <c r="BG797" s="1039"/>
      <c r="BH797" s="1039"/>
      <c r="BI797" s="1039"/>
      <c r="BJ797" s="1039"/>
      <c r="BK797" s="1039"/>
      <c r="BL797" s="1039"/>
      <c r="BM797" s="1039"/>
      <c r="BN797" s="1039"/>
      <c r="BO797" s="1039"/>
      <c r="BP797" s="1039"/>
      <c r="BQ797" s="1039"/>
      <c r="BR797" s="1039"/>
      <c r="BS797" s="1039"/>
      <c r="BT797" s="1039"/>
      <c r="BU797" s="1039"/>
      <c r="BV797" s="1039"/>
      <c r="BW797" s="1039"/>
      <c r="BX797" s="1039"/>
      <c r="BY797" s="1039"/>
      <c r="BZ797" s="1039"/>
      <c r="CA797" s="1039"/>
      <c r="CB797" s="1039"/>
      <c r="CC797" s="1039"/>
      <c r="CD797" s="1039"/>
      <c r="CE797" s="1039"/>
      <c r="CF797" s="1039"/>
      <c r="CG797" s="1039"/>
      <c r="CH797" s="1039"/>
      <c r="CI797" s="1039"/>
      <c r="CJ797" s="1039"/>
      <c r="CK797" s="1039"/>
      <c r="CL797" s="1039"/>
      <c r="CM797" s="1039"/>
      <c r="CN797" s="1039"/>
      <c r="CO797" s="1039"/>
      <c r="CP797" s="1039"/>
      <c r="CQ797" s="1039"/>
      <c r="CR797" s="1039"/>
      <c r="CS797" s="1039"/>
      <c r="CT797" s="1039"/>
      <c r="CU797" s="1039"/>
      <c r="CV797" s="1039"/>
      <c r="CW797" s="1039"/>
      <c r="CX797" s="1039"/>
      <c r="CY797" s="1039"/>
      <c r="CZ797" s="1039"/>
      <c r="DA797" s="1039"/>
      <c r="DB797" s="1039"/>
      <c r="DC797" s="1039"/>
      <c r="DD797" s="1039"/>
      <c r="DE797" s="1039"/>
      <c r="DF797" s="1039"/>
      <c r="DG797" s="1039"/>
      <c r="DH797" s="1039"/>
      <c r="DI797" s="1039"/>
      <c r="DJ797" s="1039"/>
      <c r="DK797" s="1039"/>
      <c r="DL797" s="1039"/>
      <c r="DM797" s="1039"/>
      <c r="DN797" s="1039"/>
      <c r="DO797" s="1039"/>
      <c r="DP797" s="1039"/>
      <c r="DQ797" s="1039"/>
      <c r="DR797" s="1039"/>
      <c r="DS797" s="1039"/>
      <c r="DT797" s="1039"/>
      <c r="DU797" s="1039"/>
      <c r="DV797" s="1039"/>
      <c r="DW797" s="1039"/>
      <c r="DX797" s="1039"/>
      <c r="DY797" s="1039"/>
      <c r="DZ797" s="1039"/>
      <c r="EA797" s="1039"/>
      <c r="EB797" s="1039"/>
      <c r="EC797" s="1039"/>
      <c r="ED797" s="1039"/>
      <c r="EE797" s="1039"/>
      <c r="EF797" s="1039"/>
      <c r="EG797" s="1039"/>
      <c r="EH797" s="1039"/>
      <c r="EI797" s="1039"/>
      <c r="EJ797" s="1039"/>
      <c r="EK797" s="1039"/>
      <c r="EL797" s="1039"/>
      <c r="EM797" s="1039"/>
      <c r="EN797" s="1039"/>
      <c r="EO797" s="1039"/>
      <c r="EP797" s="1039"/>
      <c r="EQ797" s="1039"/>
      <c r="ER797" s="1039"/>
      <c r="ES797" s="1039"/>
    </row>
    <row r="798" spans="1:149" s="983" customFormat="1" ht="15" customHeight="1">
      <c r="A798" s="908"/>
      <c r="B798" s="947"/>
      <c r="C798" s="948"/>
      <c r="D798" s="842"/>
      <c r="E798" s="842"/>
      <c r="F798" s="844"/>
      <c r="G798" s="949"/>
      <c r="H798" s="1013"/>
    </row>
    <row r="799" spans="1:149" s="1040" customFormat="1" ht="105.75" customHeight="1">
      <c r="A799" s="806" t="s">
        <v>1832</v>
      </c>
      <c r="B799" s="840"/>
      <c r="C799" s="886" t="s">
        <v>1833</v>
      </c>
      <c r="D799" s="847"/>
      <c r="E799" s="848"/>
      <c r="F799" s="849"/>
      <c r="G799" s="853"/>
      <c r="H799" s="1043"/>
      <c r="I799" s="1039"/>
      <c r="J799" s="1039"/>
      <c r="K799" s="1039"/>
      <c r="L799" s="1039"/>
      <c r="M799" s="1039"/>
      <c r="N799" s="1039"/>
      <c r="O799" s="1039"/>
      <c r="P799" s="983"/>
      <c r="Q799" s="983"/>
      <c r="R799" s="983"/>
      <c r="S799" s="983"/>
      <c r="T799" s="983"/>
      <c r="U799" s="983"/>
      <c r="V799" s="983"/>
      <c r="W799" s="983"/>
      <c r="X799" s="983"/>
      <c r="Y799" s="983"/>
      <c r="Z799" s="983"/>
      <c r="AA799" s="983"/>
      <c r="AB799" s="983"/>
      <c r="AC799" s="983"/>
      <c r="AD799" s="983"/>
      <c r="AE799" s="983"/>
      <c r="AF799" s="983"/>
      <c r="AG799" s="983"/>
      <c r="AH799" s="983"/>
      <c r="AI799" s="983"/>
      <c r="AJ799" s="983"/>
      <c r="AK799" s="983"/>
      <c r="AL799" s="983"/>
      <c r="AM799" s="983"/>
      <c r="AN799" s="983"/>
      <c r="AO799" s="983"/>
      <c r="AP799" s="983"/>
      <c r="AQ799" s="983"/>
      <c r="AR799" s="983"/>
      <c r="AS799" s="983"/>
      <c r="AT799" s="983"/>
      <c r="AU799" s="983"/>
      <c r="AV799" s="983"/>
      <c r="AW799" s="983"/>
      <c r="AX799" s="983"/>
      <c r="AY799" s="983"/>
      <c r="AZ799" s="983"/>
      <c r="BA799" s="983"/>
      <c r="BB799" s="983"/>
      <c r="BC799" s="983"/>
      <c r="BD799" s="983"/>
      <c r="BE799" s="983"/>
      <c r="BF799" s="983"/>
      <c r="BG799" s="983"/>
      <c r="BH799" s="983"/>
      <c r="BI799" s="983"/>
      <c r="BJ799" s="983"/>
      <c r="BK799" s="983"/>
      <c r="BL799" s="983"/>
      <c r="BM799" s="983"/>
      <c r="BN799" s="983"/>
      <c r="BO799" s="983"/>
      <c r="BP799" s="983"/>
      <c r="BQ799" s="983"/>
      <c r="BR799" s="983"/>
      <c r="BS799" s="983"/>
      <c r="BT799" s="983"/>
      <c r="BU799" s="983"/>
      <c r="BV799" s="983"/>
      <c r="BW799" s="983"/>
      <c r="BX799" s="983"/>
      <c r="BY799" s="983"/>
      <c r="BZ799" s="983"/>
      <c r="CA799" s="983"/>
      <c r="CB799" s="983"/>
      <c r="CC799" s="983"/>
      <c r="CD799" s="983"/>
      <c r="CE799" s="983"/>
      <c r="CF799" s="983"/>
      <c r="CG799" s="983"/>
      <c r="CH799" s="983"/>
      <c r="CI799" s="983"/>
      <c r="CJ799" s="983"/>
      <c r="CK799" s="983"/>
      <c r="CL799" s="983"/>
      <c r="CM799" s="983"/>
      <c r="CN799" s="983"/>
      <c r="CO799" s="983"/>
      <c r="CP799" s="983"/>
      <c r="CQ799" s="983"/>
      <c r="CR799" s="983"/>
      <c r="CS799" s="983"/>
      <c r="CT799" s="983"/>
      <c r="CU799" s="983"/>
      <c r="CV799" s="983"/>
      <c r="CW799" s="983"/>
      <c r="CX799" s="983"/>
      <c r="CY799" s="983"/>
      <c r="CZ799" s="983"/>
      <c r="DA799" s="983"/>
      <c r="DB799" s="983"/>
      <c r="DC799" s="983"/>
      <c r="DD799" s="983"/>
      <c r="DE799" s="983"/>
      <c r="DF799" s="983"/>
      <c r="DG799" s="983"/>
      <c r="DH799" s="983"/>
      <c r="DI799" s="983"/>
      <c r="DJ799" s="983"/>
      <c r="DK799" s="983"/>
      <c r="DL799" s="983"/>
      <c r="DM799" s="983"/>
      <c r="DN799" s="983"/>
      <c r="DO799" s="983"/>
      <c r="DP799" s="983"/>
      <c r="DQ799" s="983"/>
      <c r="DR799" s="983"/>
      <c r="DS799" s="983"/>
      <c r="DT799" s="983"/>
      <c r="DU799" s="983"/>
      <c r="DV799" s="983"/>
      <c r="DW799" s="983"/>
      <c r="DX799" s="983"/>
      <c r="DY799" s="983"/>
      <c r="DZ799" s="983"/>
      <c r="EA799" s="983"/>
      <c r="EB799" s="983"/>
      <c r="EC799" s="983"/>
      <c r="ED799" s="983"/>
      <c r="EE799" s="983"/>
      <c r="EF799" s="983"/>
      <c r="EG799" s="983"/>
      <c r="EH799" s="983"/>
      <c r="EI799" s="983"/>
      <c r="EJ799" s="983"/>
      <c r="EK799" s="983"/>
      <c r="EL799" s="983"/>
      <c r="EM799" s="983"/>
      <c r="EN799" s="983"/>
      <c r="EO799" s="983"/>
      <c r="EP799" s="983"/>
      <c r="EQ799" s="983"/>
      <c r="ER799" s="983"/>
      <c r="ES799" s="983"/>
    </row>
    <row r="800" spans="1:149" s="1040" customFormat="1" ht="15" customHeight="1">
      <c r="A800" s="806"/>
      <c r="B800" s="840"/>
      <c r="C800" s="886" t="s">
        <v>1802</v>
      </c>
      <c r="D800" s="847" t="s">
        <v>135</v>
      </c>
      <c r="E800" s="847">
        <v>1</v>
      </c>
      <c r="F800" s="849"/>
      <c r="G800" s="814">
        <f>F800*E800</f>
        <v>0</v>
      </c>
      <c r="H800" s="1043"/>
      <c r="I800" s="1039"/>
      <c r="J800" s="1039"/>
      <c r="K800" s="1039"/>
      <c r="L800" s="1039"/>
      <c r="M800" s="1039"/>
      <c r="N800" s="1039"/>
      <c r="O800" s="1039"/>
      <c r="P800" s="983"/>
      <c r="Q800" s="983"/>
      <c r="R800" s="983"/>
      <c r="S800" s="983"/>
      <c r="T800" s="983"/>
      <c r="U800" s="983"/>
      <c r="V800" s="983"/>
      <c r="W800" s="983"/>
      <c r="X800" s="983"/>
      <c r="Y800" s="983"/>
      <c r="Z800" s="983"/>
      <c r="AA800" s="983"/>
      <c r="AB800" s="983"/>
      <c r="AC800" s="983"/>
      <c r="AD800" s="983"/>
      <c r="AE800" s="983"/>
      <c r="AF800" s="983"/>
      <c r="AG800" s="983"/>
      <c r="AH800" s="983"/>
      <c r="AI800" s="983"/>
      <c r="AJ800" s="983"/>
      <c r="AK800" s="983"/>
      <c r="AL800" s="983"/>
      <c r="AM800" s="983"/>
      <c r="AN800" s="983"/>
      <c r="AO800" s="983"/>
      <c r="AP800" s="983"/>
      <c r="AQ800" s="983"/>
      <c r="AR800" s="983"/>
      <c r="AS800" s="983"/>
      <c r="AT800" s="983"/>
      <c r="AU800" s="983"/>
      <c r="AV800" s="983"/>
      <c r="AW800" s="983"/>
      <c r="AX800" s="983"/>
      <c r="AY800" s="983"/>
      <c r="AZ800" s="983"/>
      <c r="BA800" s="983"/>
      <c r="BB800" s="983"/>
      <c r="BC800" s="983"/>
      <c r="BD800" s="983"/>
      <c r="BE800" s="983"/>
      <c r="BF800" s="983"/>
      <c r="BG800" s="983"/>
      <c r="BH800" s="983"/>
      <c r="BI800" s="983"/>
      <c r="BJ800" s="983"/>
      <c r="BK800" s="983"/>
      <c r="BL800" s="983"/>
      <c r="BM800" s="983"/>
      <c r="BN800" s="983"/>
      <c r="BO800" s="983"/>
      <c r="BP800" s="983"/>
      <c r="BQ800" s="983"/>
      <c r="BR800" s="983"/>
      <c r="BS800" s="983"/>
      <c r="BT800" s="983"/>
      <c r="BU800" s="983"/>
      <c r="BV800" s="983"/>
      <c r="BW800" s="983"/>
      <c r="BX800" s="983"/>
      <c r="BY800" s="983"/>
      <c r="BZ800" s="983"/>
      <c r="CA800" s="983"/>
      <c r="CB800" s="983"/>
      <c r="CC800" s="983"/>
      <c r="CD800" s="983"/>
      <c r="CE800" s="983"/>
      <c r="CF800" s="983"/>
      <c r="CG800" s="983"/>
      <c r="CH800" s="983"/>
      <c r="CI800" s="983"/>
      <c r="CJ800" s="983"/>
      <c r="CK800" s="983"/>
      <c r="CL800" s="983"/>
      <c r="CM800" s="983"/>
      <c r="CN800" s="983"/>
      <c r="CO800" s="983"/>
      <c r="CP800" s="983"/>
      <c r="CQ800" s="983"/>
      <c r="CR800" s="983"/>
      <c r="CS800" s="983"/>
      <c r="CT800" s="983"/>
      <c r="CU800" s="983"/>
      <c r="CV800" s="983"/>
      <c r="CW800" s="983"/>
      <c r="CX800" s="983"/>
      <c r="CY800" s="983"/>
      <c r="CZ800" s="983"/>
      <c r="DA800" s="983"/>
      <c r="DB800" s="983"/>
      <c r="DC800" s="983"/>
      <c r="DD800" s="983"/>
      <c r="DE800" s="983"/>
      <c r="DF800" s="983"/>
      <c r="DG800" s="983"/>
      <c r="DH800" s="983"/>
      <c r="DI800" s="983"/>
      <c r="DJ800" s="983"/>
      <c r="DK800" s="983"/>
      <c r="DL800" s="983"/>
      <c r="DM800" s="983"/>
      <c r="DN800" s="983"/>
      <c r="DO800" s="983"/>
      <c r="DP800" s="983"/>
      <c r="DQ800" s="983"/>
      <c r="DR800" s="983"/>
      <c r="DS800" s="983"/>
      <c r="DT800" s="983"/>
      <c r="DU800" s="983"/>
      <c r="DV800" s="983"/>
      <c r="DW800" s="983"/>
      <c r="DX800" s="983"/>
      <c r="DY800" s="983"/>
      <c r="DZ800" s="983"/>
      <c r="EA800" s="983"/>
      <c r="EB800" s="983"/>
      <c r="EC800" s="983"/>
      <c r="ED800" s="983"/>
      <c r="EE800" s="983"/>
      <c r="EF800" s="983"/>
      <c r="EG800" s="983"/>
      <c r="EH800" s="983"/>
      <c r="EI800" s="983"/>
      <c r="EJ800" s="983"/>
      <c r="EK800" s="983"/>
      <c r="EL800" s="983"/>
      <c r="EM800" s="983"/>
      <c r="EN800" s="983"/>
      <c r="EO800" s="983"/>
      <c r="EP800" s="983"/>
      <c r="EQ800" s="983"/>
      <c r="ER800" s="983"/>
      <c r="ES800" s="983"/>
    </row>
    <row r="801" spans="1:149" s="1040" customFormat="1" ht="15" customHeight="1">
      <c r="A801" s="1006"/>
      <c r="B801" s="1007"/>
      <c r="C801" s="1042"/>
      <c r="D801" s="1009"/>
      <c r="E801" s="1009"/>
      <c r="F801" s="930"/>
      <c r="G801" s="814"/>
      <c r="H801" s="1043"/>
      <c r="I801" s="1039"/>
      <c r="J801" s="1039"/>
      <c r="K801" s="1039"/>
      <c r="L801" s="1039"/>
      <c r="M801" s="1039"/>
      <c r="N801" s="1039"/>
      <c r="O801" s="1039"/>
      <c r="P801" s="1039"/>
      <c r="Q801" s="1039"/>
      <c r="R801" s="1039"/>
      <c r="S801" s="1039"/>
      <c r="T801" s="1039"/>
      <c r="U801" s="1039"/>
      <c r="V801" s="1039"/>
      <c r="W801" s="1039"/>
      <c r="X801" s="1039"/>
      <c r="Y801" s="1039"/>
      <c r="Z801" s="1039"/>
      <c r="AA801" s="1039"/>
      <c r="AB801" s="1039"/>
      <c r="AC801" s="1039"/>
      <c r="AD801" s="1039"/>
      <c r="AE801" s="1039"/>
      <c r="AF801" s="1039"/>
      <c r="AG801" s="1039"/>
      <c r="AH801" s="1039"/>
      <c r="AI801" s="1039"/>
      <c r="AJ801" s="1039"/>
      <c r="AK801" s="1039"/>
      <c r="AL801" s="1039"/>
      <c r="AM801" s="1039"/>
      <c r="AN801" s="1039"/>
      <c r="AO801" s="1039"/>
      <c r="AP801" s="1039"/>
      <c r="AQ801" s="1039"/>
      <c r="AR801" s="1039"/>
      <c r="AS801" s="1039"/>
      <c r="AT801" s="1039"/>
      <c r="AU801" s="1039"/>
      <c r="AV801" s="1039"/>
      <c r="AW801" s="1039"/>
      <c r="AX801" s="1039"/>
      <c r="AY801" s="1039"/>
      <c r="AZ801" s="1039"/>
      <c r="BA801" s="1039"/>
      <c r="BB801" s="1039"/>
      <c r="BC801" s="1039"/>
      <c r="BD801" s="1039"/>
      <c r="BE801" s="1039"/>
      <c r="BF801" s="1039"/>
      <c r="BG801" s="1039"/>
      <c r="BH801" s="1039"/>
      <c r="BI801" s="1039"/>
      <c r="BJ801" s="1039"/>
      <c r="BK801" s="1039"/>
      <c r="BL801" s="1039"/>
      <c r="BM801" s="1039"/>
      <c r="BN801" s="1039"/>
      <c r="BO801" s="1039"/>
      <c r="BP801" s="1039"/>
      <c r="BQ801" s="1039"/>
      <c r="BR801" s="1039"/>
      <c r="BS801" s="1039"/>
      <c r="BT801" s="1039"/>
      <c r="BU801" s="1039"/>
      <c r="BV801" s="1039"/>
      <c r="BW801" s="1039"/>
      <c r="BX801" s="1039"/>
      <c r="BY801" s="1039"/>
      <c r="BZ801" s="1039"/>
      <c r="CA801" s="1039"/>
      <c r="CB801" s="1039"/>
      <c r="CC801" s="1039"/>
      <c r="CD801" s="1039"/>
      <c r="CE801" s="1039"/>
      <c r="CF801" s="1039"/>
      <c r="CG801" s="1039"/>
      <c r="CH801" s="1039"/>
      <c r="CI801" s="1039"/>
      <c r="CJ801" s="1039"/>
      <c r="CK801" s="1039"/>
      <c r="CL801" s="1039"/>
      <c r="CM801" s="1039"/>
      <c r="CN801" s="1039"/>
      <c r="CO801" s="1039"/>
      <c r="CP801" s="1039"/>
      <c r="CQ801" s="1039"/>
      <c r="CR801" s="1039"/>
      <c r="CS801" s="1039"/>
      <c r="CT801" s="1039"/>
      <c r="CU801" s="1039"/>
      <c r="CV801" s="1039"/>
      <c r="CW801" s="1039"/>
      <c r="CX801" s="1039"/>
      <c r="CY801" s="1039"/>
      <c r="CZ801" s="1039"/>
      <c r="DA801" s="1039"/>
      <c r="DB801" s="1039"/>
      <c r="DC801" s="1039"/>
      <c r="DD801" s="1039"/>
      <c r="DE801" s="1039"/>
      <c r="DF801" s="1039"/>
      <c r="DG801" s="1039"/>
      <c r="DH801" s="1039"/>
      <c r="DI801" s="1039"/>
      <c r="DJ801" s="1039"/>
      <c r="DK801" s="1039"/>
      <c r="DL801" s="1039"/>
      <c r="DM801" s="1039"/>
      <c r="DN801" s="1039"/>
      <c r="DO801" s="1039"/>
      <c r="DP801" s="1039"/>
      <c r="DQ801" s="1039"/>
      <c r="DR801" s="1039"/>
      <c r="DS801" s="1039"/>
      <c r="DT801" s="1039"/>
      <c r="DU801" s="1039"/>
      <c r="DV801" s="1039"/>
      <c r="DW801" s="1039"/>
      <c r="DX801" s="1039"/>
      <c r="DY801" s="1039"/>
      <c r="DZ801" s="1039"/>
      <c r="EA801" s="1039"/>
      <c r="EB801" s="1039"/>
      <c r="EC801" s="1039"/>
      <c r="ED801" s="1039"/>
      <c r="EE801" s="1039"/>
      <c r="EF801" s="1039"/>
      <c r="EG801" s="1039"/>
      <c r="EH801" s="1039"/>
      <c r="EI801" s="1039"/>
      <c r="EJ801" s="1039"/>
      <c r="EK801" s="1039"/>
      <c r="EL801" s="1039"/>
      <c r="EM801" s="1039"/>
      <c r="EN801" s="1039"/>
      <c r="EO801" s="1039"/>
      <c r="EP801" s="1039"/>
      <c r="EQ801" s="1039"/>
      <c r="ER801" s="1039"/>
      <c r="ES801" s="1039"/>
    </row>
    <row r="802" spans="1:149" s="983" customFormat="1" ht="32">
      <c r="A802" s="1205" t="s">
        <v>1834</v>
      </c>
      <c r="B802" s="840"/>
      <c r="C802" s="950" t="s">
        <v>1835</v>
      </c>
      <c r="D802" s="951"/>
      <c r="E802" s="950"/>
      <c r="F802" s="849"/>
      <c r="G802" s="814"/>
      <c r="H802" s="1013"/>
      <c r="P802" s="1039"/>
      <c r="Q802" s="1039"/>
      <c r="R802" s="1039"/>
      <c r="S802" s="1039"/>
      <c r="T802" s="1039"/>
      <c r="U802" s="1039"/>
      <c r="V802" s="1039"/>
      <c r="W802" s="1039"/>
      <c r="X802" s="1039"/>
      <c r="Y802" s="1039"/>
      <c r="Z802" s="1039"/>
      <c r="AA802" s="1039"/>
      <c r="AB802" s="1039"/>
      <c r="AC802" s="1039"/>
      <c r="AD802" s="1039"/>
      <c r="AE802" s="1039"/>
      <c r="AF802" s="1039"/>
      <c r="AG802" s="1039"/>
      <c r="AH802" s="1039"/>
      <c r="AI802" s="1039"/>
      <c r="AJ802" s="1039"/>
      <c r="AK802" s="1039"/>
      <c r="AL802" s="1039"/>
      <c r="AM802" s="1039"/>
      <c r="AN802" s="1039"/>
      <c r="AO802" s="1039"/>
      <c r="AP802" s="1039"/>
      <c r="AQ802" s="1039"/>
      <c r="AR802" s="1039"/>
      <c r="AS802" s="1039"/>
      <c r="AT802" s="1039"/>
      <c r="AU802" s="1039"/>
      <c r="AV802" s="1039"/>
      <c r="AW802" s="1039"/>
      <c r="AX802" s="1039"/>
      <c r="AY802" s="1039"/>
      <c r="AZ802" s="1039"/>
      <c r="BA802" s="1039"/>
      <c r="BB802" s="1039"/>
      <c r="BC802" s="1039"/>
      <c r="BD802" s="1039"/>
      <c r="BE802" s="1039"/>
      <c r="BF802" s="1039"/>
      <c r="BG802" s="1039"/>
      <c r="BH802" s="1039"/>
      <c r="BI802" s="1039"/>
      <c r="BJ802" s="1039"/>
      <c r="BK802" s="1039"/>
      <c r="BL802" s="1039"/>
      <c r="BM802" s="1039"/>
      <c r="BN802" s="1039"/>
      <c r="BO802" s="1039"/>
      <c r="BP802" s="1039"/>
      <c r="BQ802" s="1039"/>
      <c r="BR802" s="1039"/>
      <c r="BS802" s="1039"/>
      <c r="BT802" s="1039"/>
      <c r="BU802" s="1039"/>
      <c r="BV802" s="1039"/>
      <c r="BW802" s="1039"/>
      <c r="BX802" s="1039"/>
      <c r="BY802" s="1039"/>
      <c r="BZ802" s="1039"/>
      <c r="CA802" s="1039"/>
      <c r="CB802" s="1039"/>
      <c r="CC802" s="1039"/>
      <c r="CD802" s="1039"/>
      <c r="CE802" s="1039"/>
      <c r="CF802" s="1039"/>
      <c r="CG802" s="1039"/>
      <c r="CH802" s="1039"/>
      <c r="CI802" s="1039"/>
      <c r="CJ802" s="1039"/>
      <c r="CK802" s="1039"/>
      <c r="CL802" s="1039"/>
      <c r="CM802" s="1039"/>
      <c r="CN802" s="1039"/>
      <c r="CO802" s="1039"/>
      <c r="CP802" s="1039"/>
      <c r="CQ802" s="1039"/>
      <c r="CR802" s="1039"/>
      <c r="CS802" s="1039"/>
      <c r="CT802" s="1039"/>
      <c r="CU802" s="1039"/>
      <c r="CV802" s="1039"/>
      <c r="CW802" s="1039"/>
      <c r="CX802" s="1039"/>
      <c r="CY802" s="1039"/>
      <c r="CZ802" s="1039"/>
      <c r="DA802" s="1039"/>
      <c r="DB802" s="1039"/>
      <c r="DC802" s="1039"/>
      <c r="DD802" s="1039"/>
      <c r="DE802" s="1039"/>
      <c r="DF802" s="1039"/>
      <c r="DG802" s="1039"/>
      <c r="DH802" s="1039"/>
      <c r="DI802" s="1039"/>
      <c r="DJ802" s="1039"/>
      <c r="DK802" s="1039"/>
      <c r="DL802" s="1039"/>
      <c r="DM802" s="1039"/>
      <c r="DN802" s="1039"/>
      <c r="DO802" s="1039"/>
      <c r="DP802" s="1039"/>
      <c r="DQ802" s="1039"/>
      <c r="DR802" s="1039"/>
      <c r="DS802" s="1039"/>
      <c r="DT802" s="1039"/>
      <c r="DU802" s="1039"/>
      <c r="DV802" s="1039"/>
      <c r="DW802" s="1039"/>
      <c r="DX802" s="1039"/>
      <c r="DY802" s="1039"/>
      <c r="DZ802" s="1039"/>
      <c r="EA802" s="1039"/>
      <c r="EB802" s="1039"/>
      <c r="EC802" s="1039"/>
      <c r="ED802" s="1039"/>
      <c r="EE802" s="1039"/>
      <c r="EF802" s="1039"/>
      <c r="EG802" s="1039"/>
      <c r="EH802" s="1039"/>
      <c r="EI802" s="1039"/>
      <c r="EJ802" s="1039"/>
      <c r="EK802" s="1039"/>
      <c r="EL802" s="1039"/>
      <c r="EM802" s="1039"/>
      <c r="EN802" s="1039"/>
      <c r="EO802" s="1039"/>
      <c r="EP802" s="1039"/>
      <c r="EQ802" s="1039"/>
      <c r="ER802" s="1039"/>
      <c r="ES802" s="1039"/>
    </row>
    <row r="803" spans="1:149" s="983" customFormat="1" ht="15" customHeight="1">
      <c r="A803" s="1212"/>
      <c r="B803" s="952"/>
      <c r="C803" s="953" t="s">
        <v>1836</v>
      </c>
      <c r="D803" s="954"/>
      <c r="E803" s="955"/>
      <c r="F803" s="849"/>
      <c r="G803" s="814"/>
      <c r="H803" s="1013"/>
    </row>
    <row r="804" spans="1:149" s="983" customFormat="1" ht="15" customHeight="1">
      <c r="A804" s="1212"/>
      <c r="B804" s="952"/>
      <c r="C804" s="953" t="s">
        <v>1837</v>
      </c>
      <c r="D804" s="954"/>
      <c r="E804" s="955"/>
      <c r="F804" s="849"/>
      <c r="G804" s="814"/>
      <c r="H804" s="1013"/>
    </row>
    <row r="805" spans="1:149" s="983" customFormat="1" ht="15" customHeight="1">
      <c r="A805" s="1212"/>
      <c r="B805" s="952"/>
      <c r="C805" s="953" t="s">
        <v>1838</v>
      </c>
      <c r="D805" s="954"/>
      <c r="E805" s="955"/>
      <c r="F805" s="849"/>
      <c r="G805" s="814"/>
      <c r="H805" s="1013"/>
    </row>
    <row r="806" spans="1:149" s="983" customFormat="1" ht="15" customHeight="1">
      <c r="A806" s="1212"/>
      <c r="B806" s="952"/>
      <c r="C806" s="953" t="s">
        <v>1839</v>
      </c>
      <c r="D806" s="954"/>
      <c r="E806" s="955"/>
      <c r="F806" s="849"/>
      <c r="G806" s="814"/>
      <c r="H806" s="1013"/>
    </row>
    <row r="807" spans="1:149" s="983" customFormat="1" ht="15" customHeight="1">
      <c r="A807" s="1212"/>
      <c r="B807" s="952"/>
      <c r="C807" s="953" t="s">
        <v>1840</v>
      </c>
      <c r="D807" s="954"/>
      <c r="E807" s="955"/>
      <c r="F807" s="849"/>
      <c r="G807" s="814"/>
      <c r="H807" s="1013"/>
    </row>
    <row r="808" spans="1:149" s="983" customFormat="1" ht="15" customHeight="1">
      <c r="A808" s="1212"/>
      <c r="B808" s="952"/>
      <c r="C808" s="953" t="s">
        <v>1841</v>
      </c>
      <c r="D808" s="954"/>
      <c r="E808" s="955"/>
      <c r="F808" s="849"/>
      <c r="G808" s="814"/>
      <c r="H808" s="1013"/>
    </row>
    <row r="809" spans="1:149" s="983" customFormat="1" ht="15" customHeight="1">
      <c r="A809" s="1212"/>
      <c r="B809" s="952"/>
      <c r="C809" s="953" t="s">
        <v>1842</v>
      </c>
      <c r="D809" s="954"/>
      <c r="E809" s="955"/>
      <c r="F809" s="849"/>
      <c r="G809" s="814"/>
      <c r="H809" s="1013"/>
    </row>
    <row r="810" spans="1:149" s="983" customFormat="1" ht="15" customHeight="1">
      <c r="A810" s="1212"/>
      <c r="B810" s="952"/>
      <c r="C810" s="953" t="s">
        <v>1843</v>
      </c>
      <c r="D810" s="954"/>
      <c r="E810" s="955"/>
      <c r="F810" s="849"/>
      <c r="G810" s="814"/>
      <c r="H810" s="1013"/>
    </row>
    <row r="811" spans="1:149" s="983" customFormat="1" ht="15" customHeight="1">
      <c r="A811" s="1212"/>
      <c r="B811" s="952"/>
      <c r="C811" s="953" t="s">
        <v>1844</v>
      </c>
      <c r="D811" s="954"/>
      <c r="E811" s="955"/>
      <c r="F811" s="849"/>
      <c r="G811" s="814"/>
      <c r="H811" s="1013"/>
    </row>
    <row r="812" spans="1:149" s="983" customFormat="1" ht="16">
      <c r="A812" s="1206"/>
      <c r="B812" s="952"/>
      <c r="C812" s="956" t="s">
        <v>1845</v>
      </c>
      <c r="D812" s="954"/>
      <c r="E812" s="955"/>
      <c r="F812" s="849"/>
      <c r="G812" s="814"/>
      <c r="H812" s="1013"/>
    </row>
    <row r="813" spans="1:149" s="983" customFormat="1" ht="15" customHeight="1">
      <c r="A813" s="908"/>
      <c r="B813" s="952"/>
      <c r="C813" s="886" t="s">
        <v>1240</v>
      </c>
      <c r="D813" s="847" t="s">
        <v>1453</v>
      </c>
      <c r="E813" s="847">
        <v>1</v>
      </c>
      <c r="F813" s="849"/>
      <c r="G813" s="814">
        <f>F813*E813</f>
        <v>0</v>
      </c>
      <c r="H813" s="1013"/>
    </row>
    <row r="814" spans="1:149" s="1040" customFormat="1" ht="15" customHeight="1">
      <c r="A814" s="1006"/>
      <c r="B814" s="1007"/>
      <c r="C814" s="1042"/>
      <c r="D814" s="1009"/>
      <c r="E814" s="1009"/>
      <c r="F814" s="930"/>
      <c r="G814" s="814"/>
      <c r="H814" s="1043"/>
      <c r="I814" s="1039"/>
      <c r="J814" s="1039"/>
      <c r="K814" s="1039"/>
      <c r="L814" s="1039"/>
      <c r="M814" s="1039"/>
      <c r="N814" s="1039"/>
      <c r="O814" s="1039"/>
      <c r="P814" s="1039"/>
      <c r="Q814" s="1039"/>
      <c r="R814" s="1039"/>
      <c r="S814" s="1039"/>
      <c r="T814" s="1039"/>
      <c r="U814" s="1039"/>
      <c r="V814" s="1039"/>
      <c r="W814" s="1039"/>
      <c r="X814" s="1039"/>
      <c r="Y814" s="1039"/>
      <c r="Z814" s="1039"/>
      <c r="AA814" s="1039"/>
      <c r="AB814" s="1039"/>
      <c r="AC814" s="1039"/>
      <c r="AD814" s="1039"/>
      <c r="AE814" s="1039"/>
      <c r="AF814" s="1039"/>
      <c r="AG814" s="1039"/>
      <c r="AH814" s="1039"/>
      <c r="AI814" s="1039"/>
      <c r="AJ814" s="1039"/>
      <c r="AK814" s="1039"/>
      <c r="AL814" s="1039"/>
      <c r="AM814" s="1039"/>
      <c r="AN814" s="1039"/>
      <c r="AO814" s="1039"/>
      <c r="AP814" s="1039"/>
      <c r="AQ814" s="1039"/>
      <c r="AR814" s="1039"/>
      <c r="AS814" s="1039"/>
      <c r="AT814" s="1039"/>
      <c r="AU814" s="1039"/>
      <c r="AV814" s="1039"/>
      <c r="AW814" s="1039"/>
      <c r="AX814" s="1039"/>
      <c r="AY814" s="1039"/>
      <c r="AZ814" s="1039"/>
      <c r="BA814" s="1039"/>
      <c r="BB814" s="1039"/>
      <c r="BC814" s="1039"/>
      <c r="BD814" s="1039"/>
      <c r="BE814" s="1039"/>
      <c r="BF814" s="1039"/>
      <c r="BG814" s="1039"/>
      <c r="BH814" s="1039"/>
      <c r="BI814" s="1039"/>
      <c r="BJ814" s="1039"/>
      <c r="BK814" s="1039"/>
      <c r="BL814" s="1039"/>
      <c r="BM814" s="1039"/>
      <c r="BN814" s="1039"/>
      <c r="BO814" s="1039"/>
      <c r="BP814" s="1039"/>
      <c r="BQ814" s="1039"/>
      <c r="BR814" s="1039"/>
      <c r="BS814" s="1039"/>
      <c r="BT814" s="1039"/>
      <c r="BU814" s="1039"/>
      <c r="BV814" s="1039"/>
      <c r="BW814" s="1039"/>
      <c r="BX814" s="1039"/>
      <c r="BY814" s="1039"/>
      <c r="BZ814" s="1039"/>
      <c r="CA814" s="1039"/>
      <c r="CB814" s="1039"/>
      <c r="CC814" s="1039"/>
      <c r="CD814" s="1039"/>
      <c r="CE814" s="1039"/>
      <c r="CF814" s="1039"/>
      <c r="CG814" s="1039"/>
      <c r="CH814" s="1039"/>
      <c r="CI814" s="1039"/>
      <c r="CJ814" s="1039"/>
      <c r="CK814" s="1039"/>
      <c r="CL814" s="1039"/>
      <c r="CM814" s="1039"/>
      <c r="CN814" s="1039"/>
      <c r="CO814" s="1039"/>
      <c r="CP814" s="1039"/>
      <c r="CQ814" s="1039"/>
      <c r="CR814" s="1039"/>
      <c r="CS814" s="1039"/>
      <c r="CT814" s="1039"/>
      <c r="CU814" s="1039"/>
      <c r="CV814" s="1039"/>
      <c r="CW814" s="1039"/>
      <c r="CX814" s="1039"/>
      <c r="CY814" s="1039"/>
      <c r="CZ814" s="1039"/>
      <c r="DA814" s="1039"/>
      <c r="DB814" s="1039"/>
      <c r="DC814" s="1039"/>
      <c r="DD814" s="1039"/>
      <c r="DE814" s="1039"/>
      <c r="DF814" s="1039"/>
      <c r="DG814" s="1039"/>
      <c r="DH814" s="1039"/>
      <c r="DI814" s="1039"/>
      <c r="DJ814" s="1039"/>
      <c r="DK814" s="1039"/>
      <c r="DL814" s="1039"/>
      <c r="DM814" s="1039"/>
      <c r="DN814" s="1039"/>
      <c r="DO814" s="1039"/>
      <c r="DP814" s="1039"/>
      <c r="DQ814" s="1039"/>
      <c r="DR814" s="1039"/>
      <c r="DS814" s="1039"/>
      <c r="DT814" s="1039"/>
      <c r="DU814" s="1039"/>
      <c r="DV814" s="1039"/>
      <c r="DW814" s="1039"/>
      <c r="DX814" s="1039"/>
      <c r="DY814" s="1039"/>
      <c r="DZ814" s="1039"/>
      <c r="EA814" s="1039"/>
      <c r="EB814" s="1039"/>
      <c r="EC814" s="1039"/>
      <c r="ED814" s="1039"/>
      <c r="EE814" s="1039"/>
      <c r="EF814" s="1039"/>
      <c r="EG814" s="1039"/>
      <c r="EH814" s="1039"/>
      <c r="EI814" s="1039"/>
      <c r="EJ814" s="1039"/>
      <c r="EK814" s="1039"/>
      <c r="EL814" s="1039"/>
      <c r="EM814" s="1039"/>
      <c r="EN814" s="1039"/>
      <c r="EO814" s="1039"/>
      <c r="EP814" s="1039"/>
      <c r="EQ814" s="1039"/>
      <c r="ER814" s="1039"/>
      <c r="ES814" s="1039"/>
    </row>
    <row r="815" spans="1:149" s="983" customFormat="1" ht="32">
      <c r="A815" s="806" t="s">
        <v>1846</v>
      </c>
      <c r="B815" s="840"/>
      <c r="C815" s="950" t="s">
        <v>1847</v>
      </c>
      <c r="D815" s="951"/>
      <c r="E815" s="950"/>
      <c r="F815" s="849"/>
      <c r="G815" s="814"/>
      <c r="H815" s="1013"/>
      <c r="P815" s="1039"/>
      <c r="Q815" s="1039"/>
      <c r="R815" s="1039"/>
      <c r="S815" s="1039"/>
      <c r="T815" s="1039"/>
      <c r="U815" s="1039"/>
      <c r="V815" s="1039"/>
      <c r="W815" s="1039"/>
      <c r="X815" s="1039"/>
      <c r="Y815" s="1039"/>
      <c r="Z815" s="1039"/>
      <c r="AA815" s="1039"/>
      <c r="AB815" s="1039"/>
      <c r="AC815" s="1039"/>
      <c r="AD815" s="1039"/>
      <c r="AE815" s="1039"/>
      <c r="AF815" s="1039"/>
      <c r="AG815" s="1039"/>
      <c r="AH815" s="1039"/>
      <c r="AI815" s="1039"/>
      <c r="AJ815" s="1039"/>
      <c r="AK815" s="1039"/>
      <c r="AL815" s="1039"/>
      <c r="AM815" s="1039"/>
      <c r="AN815" s="1039"/>
      <c r="AO815" s="1039"/>
      <c r="AP815" s="1039"/>
      <c r="AQ815" s="1039"/>
      <c r="AR815" s="1039"/>
      <c r="AS815" s="1039"/>
      <c r="AT815" s="1039"/>
      <c r="AU815" s="1039"/>
      <c r="AV815" s="1039"/>
      <c r="AW815" s="1039"/>
      <c r="AX815" s="1039"/>
      <c r="AY815" s="1039"/>
      <c r="AZ815" s="1039"/>
      <c r="BA815" s="1039"/>
      <c r="BB815" s="1039"/>
      <c r="BC815" s="1039"/>
      <c r="BD815" s="1039"/>
      <c r="BE815" s="1039"/>
      <c r="BF815" s="1039"/>
      <c r="BG815" s="1039"/>
      <c r="BH815" s="1039"/>
      <c r="BI815" s="1039"/>
      <c r="BJ815" s="1039"/>
      <c r="BK815" s="1039"/>
      <c r="BL815" s="1039"/>
      <c r="BM815" s="1039"/>
      <c r="BN815" s="1039"/>
      <c r="BO815" s="1039"/>
      <c r="BP815" s="1039"/>
      <c r="BQ815" s="1039"/>
      <c r="BR815" s="1039"/>
      <c r="BS815" s="1039"/>
      <c r="BT815" s="1039"/>
      <c r="BU815" s="1039"/>
      <c r="BV815" s="1039"/>
      <c r="BW815" s="1039"/>
      <c r="BX815" s="1039"/>
      <c r="BY815" s="1039"/>
      <c r="BZ815" s="1039"/>
      <c r="CA815" s="1039"/>
      <c r="CB815" s="1039"/>
      <c r="CC815" s="1039"/>
      <c r="CD815" s="1039"/>
      <c r="CE815" s="1039"/>
      <c r="CF815" s="1039"/>
      <c r="CG815" s="1039"/>
      <c r="CH815" s="1039"/>
      <c r="CI815" s="1039"/>
      <c r="CJ815" s="1039"/>
      <c r="CK815" s="1039"/>
      <c r="CL815" s="1039"/>
      <c r="CM815" s="1039"/>
      <c r="CN815" s="1039"/>
      <c r="CO815" s="1039"/>
      <c r="CP815" s="1039"/>
      <c r="CQ815" s="1039"/>
      <c r="CR815" s="1039"/>
      <c r="CS815" s="1039"/>
      <c r="CT815" s="1039"/>
      <c r="CU815" s="1039"/>
      <c r="CV815" s="1039"/>
      <c r="CW815" s="1039"/>
      <c r="CX815" s="1039"/>
      <c r="CY815" s="1039"/>
      <c r="CZ815" s="1039"/>
      <c r="DA815" s="1039"/>
      <c r="DB815" s="1039"/>
      <c r="DC815" s="1039"/>
      <c r="DD815" s="1039"/>
      <c r="DE815" s="1039"/>
      <c r="DF815" s="1039"/>
      <c r="DG815" s="1039"/>
      <c r="DH815" s="1039"/>
      <c r="DI815" s="1039"/>
      <c r="DJ815" s="1039"/>
      <c r="DK815" s="1039"/>
      <c r="DL815" s="1039"/>
      <c r="DM815" s="1039"/>
      <c r="DN815" s="1039"/>
      <c r="DO815" s="1039"/>
      <c r="DP815" s="1039"/>
      <c r="DQ815" s="1039"/>
      <c r="DR815" s="1039"/>
      <c r="DS815" s="1039"/>
      <c r="DT815" s="1039"/>
      <c r="DU815" s="1039"/>
      <c r="DV815" s="1039"/>
      <c r="DW815" s="1039"/>
      <c r="DX815" s="1039"/>
      <c r="DY815" s="1039"/>
      <c r="DZ815" s="1039"/>
      <c r="EA815" s="1039"/>
      <c r="EB815" s="1039"/>
      <c r="EC815" s="1039"/>
      <c r="ED815" s="1039"/>
      <c r="EE815" s="1039"/>
      <c r="EF815" s="1039"/>
      <c r="EG815" s="1039"/>
      <c r="EH815" s="1039"/>
      <c r="EI815" s="1039"/>
      <c r="EJ815" s="1039"/>
      <c r="EK815" s="1039"/>
      <c r="EL815" s="1039"/>
      <c r="EM815" s="1039"/>
      <c r="EN815" s="1039"/>
      <c r="EO815" s="1039"/>
      <c r="EP815" s="1039"/>
      <c r="EQ815" s="1039"/>
      <c r="ER815" s="1039"/>
      <c r="ES815" s="1039"/>
    </row>
    <row r="816" spans="1:149" s="983" customFormat="1" ht="15" customHeight="1">
      <c r="A816" s="908"/>
      <c r="B816" s="952"/>
      <c r="C816" s="886" t="s">
        <v>1240</v>
      </c>
      <c r="D816" s="847" t="s">
        <v>1453</v>
      </c>
      <c r="E816" s="847">
        <v>1</v>
      </c>
      <c r="F816" s="849"/>
      <c r="G816" s="814">
        <f>F816*E816</f>
        <v>0</v>
      </c>
      <c r="H816" s="1013"/>
    </row>
    <row r="817" spans="1:149" s="1040" customFormat="1" ht="15" customHeight="1">
      <c r="A817" s="1006"/>
      <c r="B817" s="1007"/>
      <c r="C817" s="1042"/>
      <c r="D817" s="1009"/>
      <c r="E817" s="1009"/>
      <c r="F817" s="930"/>
      <c r="G817" s="814"/>
      <c r="H817" s="1043"/>
      <c r="I817" s="1039"/>
      <c r="J817" s="1039"/>
      <c r="K817" s="1039"/>
      <c r="L817" s="1039"/>
      <c r="M817" s="1039"/>
      <c r="N817" s="1039"/>
      <c r="O817" s="1039"/>
      <c r="P817" s="1039"/>
      <c r="Q817" s="1039"/>
      <c r="R817" s="1039"/>
      <c r="S817" s="1039"/>
      <c r="T817" s="1039"/>
      <c r="U817" s="1039"/>
      <c r="V817" s="1039"/>
      <c r="W817" s="1039"/>
      <c r="X817" s="1039"/>
      <c r="Y817" s="1039"/>
      <c r="Z817" s="1039"/>
      <c r="AA817" s="1039"/>
      <c r="AB817" s="1039"/>
      <c r="AC817" s="1039"/>
      <c r="AD817" s="1039"/>
      <c r="AE817" s="1039"/>
      <c r="AF817" s="1039"/>
      <c r="AG817" s="1039"/>
      <c r="AH817" s="1039"/>
      <c r="AI817" s="1039"/>
      <c r="AJ817" s="1039"/>
      <c r="AK817" s="1039"/>
      <c r="AL817" s="1039"/>
      <c r="AM817" s="1039"/>
      <c r="AN817" s="1039"/>
      <c r="AO817" s="1039"/>
      <c r="AP817" s="1039"/>
      <c r="AQ817" s="1039"/>
      <c r="AR817" s="1039"/>
      <c r="AS817" s="1039"/>
      <c r="AT817" s="1039"/>
      <c r="AU817" s="1039"/>
      <c r="AV817" s="1039"/>
      <c r="AW817" s="1039"/>
      <c r="AX817" s="1039"/>
      <c r="AY817" s="1039"/>
      <c r="AZ817" s="1039"/>
      <c r="BA817" s="1039"/>
      <c r="BB817" s="1039"/>
      <c r="BC817" s="1039"/>
      <c r="BD817" s="1039"/>
      <c r="BE817" s="1039"/>
      <c r="BF817" s="1039"/>
      <c r="BG817" s="1039"/>
      <c r="BH817" s="1039"/>
      <c r="BI817" s="1039"/>
      <c r="BJ817" s="1039"/>
      <c r="BK817" s="1039"/>
      <c r="BL817" s="1039"/>
      <c r="BM817" s="1039"/>
      <c r="BN817" s="1039"/>
      <c r="BO817" s="1039"/>
      <c r="BP817" s="1039"/>
      <c r="BQ817" s="1039"/>
      <c r="BR817" s="1039"/>
      <c r="BS817" s="1039"/>
      <c r="BT817" s="1039"/>
      <c r="BU817" s="1039"/>
      <c r="BV817" s="1039"/>
      <c r="BW817" s="1039"/>
      <c r="BX817" s="1039"/>
      <c r="BY817" s="1039"/>
      <c r="BZ817" s="1039"/>
      <c r="CA817" s="1039"/>
      <c r="CB817" s="1039"/>
      <c r="CC817" s="1039"/>
      <c r="CD817" s="1039"/>
      <c r="CE817" s="1039"/>
      <c r="CF817" s="1039"/>
      <c r="CG817" s="1039"/>
      <c r="CH817" s="1039"/>
      <c r="CI817" s="1039"/>
      <c r="CJ817" s="1039"/>
      <c r="CK817" s="1039"/>
      <c r="CL817" s="1039"/>
      <c r="CM817" s="1039"/>
      <c r="CN817" s="1039"/>
      <c r="CO817" s="1039"/>
      <c r="CP817" s="1039"/>
      <c r="CQ817" s="1039"/>
      <c r="CR817" s="1039"/>
      <c r="CS817" s="1039"/>
      <c r="CT817" s="1039"/>
      <c r="CU817" s="1039"/>
      <c r="CV817" s="1039"/>
      <c r="CW817" s="1039"/>
      <c r="CX817" s="1039"/>
      <c r="CY817" s="1039"/>
      <c r="CZ817" s="1039"/>
      <c r="DA817" s="1039"/>
      <c r="DB817" s="1039"/>
      <c r="DC817" s="1039"/>
      <c r="DD817" s="1039"/>
      <c r="DE817" s="1039"/>
      <c r="DF817" s="1039"/>
      <c r="DG817" s="1039"/>
      <c r="DH817" s="1039"/>
      <c r="DI817" s="1039"/>
      <c r="DJ817" s="1039"/>
      <c r="DK817" s="1039"/>
      <c r="DL817" s="1039"/>
      <c r="DM817" s="1039"/>
      <c r="DN817" s="1039"/>
      <c r="DO817" s="1039"/>
      <c r="DP817" s="1039"/>
      <c r="DQ817" s="1039"/>
      <c r="DR817" s="1039"/>
      <c r="DS817" s="1039"/>
      <c r="DT817" s="1039"/>
      <c r="DU817" s="1039"/>
      <c r="DV817" s="1039"/>
      <c r="DW817" s="1039"/>
      <c r="DX817" s="1039"/>
      <c r="DY817" s="1039"/>
      <c r="DZ817" s="1039"/>
      <c r="EA817" s="1039"/>
      <c r="EB817" s="1039"/>
      <c r="EC817" s="1039"/>
      <c r="ED817" s="1039"/>
      <c r="EE817" s="1039"/>
      <c r="EF817" s="1039"/>
      <c r="EG817" s="1039"/>
      <c r="EH817" s="1039"/>
      <c r="EI817" s="1039"/>
      <c r="EJ817" s="1039"/>
      <c r="EK817" s="1039"/>
      <c r="EL817" s="1039"/>
      <c r="EM817" s="1039"/>
      <c r="EN817" s="1039"/>
      <c r="EO817" s="1039"/>
      <c r="EP817" s="1039"/>
      <c r="EQ817" s="1039"/>
      <c r="ER817" s="1039"/>
      <c r="ES817" s="1039"/>
    </row>
    <row r="818" spans="1:149" s="983" customFormat="1" ht="32">
      <c r="A818" s="806" t="s">
        <v>1848</v>
      </c>
      <c r="B818" s="840"/>
      <c r="C818" s="950" t="s">
        <v>1849</v>
      </c>
      <c r="D818" s="951"/>
      <c r="E818" s="950"/>
      <c r="F818" s="849"/>
      <c r="G818" s="814"/>
      <c r="H818" s="1013"/>
      <c r="P818" s="1039"/>
      <c r="Q818" s="1039"/>
      <c r="R818" s="1039"/>
      <c r="S818" s="1039"/>
      <c r="T818" s="1039"/>
      <c r="U818" s="1039"/>
      <c r="V818" s="1039"/>
      <c r="W818" s="1039"/>
      <c r="X818" s="1039"/>
      <c r="Y818" s="1039"/>
      <c r="Z818" s="1039"/>
      <c r="AA818" s="1039"/>
      <c r="AB818" s="1039"/>
      <c r="AC818" s="1039"/>
      <c r="AD818" s="1039"/>
      <c r="AE818" s="1039"/>
      <c r="AF818" s="1039"/>
      <c r="AG818" s="1039"/>
      <c r="AH818" s="1039"/>
      <c r="AI818" s="1039"/>
      <c r="AJ818" s="1039"/>
      <c r="AK818" s="1039"/>
      <c r="AL818" s="1039"/>
      <c r="AM818" s="1039"/>
      <c r="AN818" s="1039"/>
      <c r="AO818" s="1039"/>
      <c r="AP818" s="1039"/>
      <c r="AQ818" s="1039"/>
      <c r="AR818" s="1039"/>
      <c r="AS818" s="1039"/>
      <c r="AT818" s="1039"/>
      <c r="AU818" s="1039"/>
      <c r="AV818" s="1039"/>
      <c r="AW818" s="1039"/>
      <c r="AX818" s="1039"/>
      <c r="AY818" s="1039"/>
      <c r="AZ818" s="1039"/>
      <c r="BA818" s="1039"/>
      <c r="BB818" s="1039"/>
      <c r="BC818" s="1039"/>
      <c r="BD818" s="1039"/>
      <c r="BE818" s="1039"/>
      <c r="BF818" s="1039"/>
      <c r="BG818" s="1039"/>
      <c r="BH818" s="1039"/>
      <c r="BI818" s="1039"/>
      <c r="BJ818" s="1039"/>
      <c r="BK818" s="1039"/>
      <c r="BL818" s="1039"/>
      <c r="BM818" s="1039"/>
      <c r="BN818" s="1039"/>
      <c r="BO818" s="1039"/>
      <c r="BP818" s="1039"/>
      <c r="BQ818" s="1039"/>
      <c r="BR818" s="1039"/>
      <c r="BS818" s="1039"/>
      <c r="BT818" s="1039"/>
      <c r="BU818" s="1039"/>
      <c r="BV818" s="1039"/>
      <c r="BW818" s="1039"/>
      <c r="BX818" s="1039"/>
      <c r="BY818" s="1039"/>
      <c r="BZ818" s="1039"/>
      <c r="CA818" s="1039"/>
      <c r="CB818" s="1039"/>
      <c r="CC818" s="1039"/>
      <c r="CD818" s="1039"/>
      <c r="CE818" s="1039"/>
      <c r="CF818" s="1039"/>
      <c r="CG818" s="1039"/>
      <c r="CH818" s="1039"/>
      <c r="CI818" s="1039"/>
      <c r="CJ818" s="1039"/>
      <c r="CK818" s="1039"/>
      <c r="CL818" s="1039"/>
      <c r="CM818" s="1039"/>
      <c r="CN818" s="1039"/>
      <c r="CO818" s="1039"/>
      <c r="CP818" s="1039"/>
      <c r="CQ818" s="1039"/>
      <c r="CR818" s="1039"/>
      <c r="CS818" s="1039"/>
      <c r="CT818" s="1039"/>
      <c r="CU818" s="1039"/>
      <c r="CV818" s="1039"/>
      <c r="CW818" s="1039"/>
      <c r="CX818" s="1039"/>
      <c r="CY818" s="1039"/>
      <c r="CZ818" s="1039"/>
      <c r="DA818" s="1039"/>
      <c r="DB818" s="1039"/>
      <c r="DC818" s="1039"/>
      <c r="DD818" s="1039"/>
      <c r="DE818" s="1039"/>
      <c r="DF818" s="1039"/>
      <c r="DG818" s="1039"/>
      <c r="DH818" s="1039"/>
      <c r="DI818" s="1039"/>
      <c r="DJ818" s="1039"/>
      <c r="DK818" s="1039"/>
      <c r="DL818" s="1039"/>
      <c r="DM818" s="1039"/>
      <c r="DN818" s="1039"/>
      <c r="DO818" s="1039"/>
      <c r="DP818" s="1039"/>
      <c r="DQ818" s="1039"/>
      <c r="DR818" s="1039"/>
      <c r="DS818" s="1039"/>
      <c r="DT818" s="1039"/>
      <c r="DU818" s="1039"/>
      <c r="DV818" s="1039"/>
      <c r="DW818" s="1039"/>
      <c r="DX818" s="1039"/>
      <c r="DY818" s="1039"/>
      <c r="DZ818" s="1039"/>
      <c r="EA818" s="1039"/>
      <c r="EB818" s="1039"/>
      <c r="EC818" s="1039"/>
      <c r="ED818" s="1039"/>
      <c r="EE818" s="1039"/>
      <c r="EF818" s="1039"/>
      <c r="EG818" s="1039"/>
      <c r="EH818" s="1039"/>
      <c r="EI818" s="1039"/>
      <c r="EJ818" s="1039"/>
      <c r="EK818" s="1039"/>
      <c r="EL818" s="1039"/>
      <c r="EM818" s="1039"/>
      <c r="EN818" s="1039"/>
      <c r="EO818" s="1039"/>
      <c r="EP818" s="1039"/>
      <c r="EQ818" s="1039"/>
      <c r="ER818" s="1039"/>
      <c r="ES818" s="1039"/>
    </row>
    <row r="819" spans="1:149" s="983" customFormat="1" ht="15" customHeight="1">
      <c r="A819" s="908"/>
      <c r="B819" s="952"/>
      <c r="C819" s="886" t="s">
        <v>1240</v>
      </c>
      <c r="D819" s="847" t="s">
        <v>1453</v>
      </c>
      <c r="E819" s="847">
        <v>1</v>
      </c>
      <c r="F819" s="849"/>
      <c r="G819" s="814">
        <f>F819*E819</f>
        <v>0</v>
      </c>
      <c r="H819" s="1013"/>
    </row>
    <row r="820" spans="1:149" s="983" customFormat="1" ht="15" customHeight="1">
      <c r="A820" s="908"/>
      <c r="B820" s="952"/>
      <c r="C820" s="953"/>
      <c r="D820" s="847"/>
      <c r="E820" s="847"/>
      <c r="F820" s="849"/>
      <c r="G820" s="814"/>
      <c r="H820" s="1013"/>
    </row>
    <row r="821" spans="1:149" s="1040" customFormat="1" ht="95.25" customHeight="1">
      <c r="A821" s="806" t="s">
        <v>1850</v>
      </c>
      <c r="B821" s="840"/>
      <c r="C821" s="886" t="s">
        <v>1851</v>
      </c>
      <c r="D821" s="847"/>
      <c r="E821" s="848"/>
      <c r="F821" s="849"/>
      <c r="G821" s="814"/>
      <c r="H821" s="1043"/>
      <c r="I821" s="1039"/>
      <c r="J821" s="1039"/>
      <c r="K821" s="1039"/>
      <c r="L821" s="1039"/>
      <c r="M821" s="1039"/>
      <c r="N821" s="1039"/>
      <c r="O821" s="1039"/>
      <c r="P821" s="983"/>
      <c r="Q821" s="983"/>
      <c r="R821" s="983"/>
      <c r="S821" s="983"/>
      <c r="T821" s="983"/>
      <c r="U821" s="983"/>
      <c r="V821" s="983"/>
      <c r="W821" s="983"/>
      <c r="X821" s="983"/>
      <c r="Y821" s="983"/>
      <c r="Z821" s="983"/>
      <c r="AA821" s="983"/>
      <c r="AB821" s="983"/>
      <c r="AC821" s="983"/>
      <c r="AD821" s="983"/>
      <c r="AE821" s="983"/>
      <c r="AF821" s="983"/>
      <c r="AG821" s="983"/>
      <c r="AH821" s="983"/>
      <c r="AI821" s="983"/>
      <c r="AJ821" s="983"/>
      <c r="AK821" s="983"/>
      <c r="AL821" s="983"/>
      <c r="AM821" s="983"/>
      <c r="AN821" s="983"/>
      <c r="AO821" s="983"/>
      <c r="AP821" s="983"/>
      <c r="AQ821" s="983"/>
      <c r="AR821" s="983"/>
      <c r="AS821" s="983"/>
      <c r="AT821" s="983"/>
      <c r="AU821" s="983"/>
      <c r="AV821" s="983"/>
      <c r="AW821" s="983"/>
      <c r="AX821" s="983"/>
      <c r="AY821" s="983"/>
      <c r="AZ821" s="983"/>
      <c r="BA821" s="983"/>
      <c r="BB821" s="983"/>
      <c r="BC821" s="983"/>
      <c r="BD821" s="983"/>
      <c r="BE821" s="983"/>
      <c r="BF821" s="983"/>
      <c r="BG821" s="983"/>
      <c r="BH821" s="983"/>
      <c r="BI821" s="983"/>
      <c r="BJ821" s="983"/>
      <c r="BK821" s="983"/>
      <c r="BL821" s="983"/>
      <c r="BM821" s="983"/>
      <c r="BN821" s="983"/>
      <c r="BO821" s="983"/>
      <c r="BP821" s="983"/>
      <c r="BQ821" s="983"/>
      <c r="BR821" s="983"/>
      <c r="BS821" s="983"/>
      <c r="BT821" s="983"/>
      <c r="BU821" s="983"/>
      <c r="BV821" s="983"/>
      <c r="BW821" s="983"/>
      <c r="BX821" s="983"/>
      <c r="BY821" s="983"/>
      <c r="BZ821" s="983"/>
      <c r="CA821" s="983"/>
      <c r="CB821" s="983"/>
      <c r="CC821" s="983"/>
      <c r="CD821" s="983"/>
      <c r="CE821" s="983"/>
      <c r="CF821" s="983"/>
      <c r="CG821" s="983"/>
      <c r="CH821" s="983"/>
      <c r="CI821" s="983"/>
      <c r="CJ821" s="983"/>
      <c r="CK821" s="983"/>
      <c r="CL821" s="983"/>
      <c r="CM821" s="983"/>
      <c r="CN821" s="983"/>
      <c r="CO821" s="983"/>
      <c r="CP821" s="983"/>
      <c r="CQ821" s="983"/>
      <c r="CR821" s="983"/>
      <c r="CS821" s="983"/>
      <c r="CT821" s="983"/>
      <c r="CU821" s="983"/>
      <c r="CV821" s="983"/>
      <c r="CW821" s="983"/>
      <c r="CX821" s="983"/>
      <c r="CY821" s="983"/>
      <c r="CZ821" s="983"/>
      <c r="DA821" s="983"/>
      <c r="DB821" s="983"/>
      <c r="DC821" s="983"/>
      <c r="DD821" s="983"/>
      <c r="DE821" s="983"/>
      <c r="DF821" s="983"/>
      <c r="DG821" s="983"/>
      <c r="DH821" s="983"/>
      <c r="DI821" s="983"/>
      <c r="DJ821" s="983"/>
      <c r="DK821" s="983"/>
      <c r="DL821" s="983"/>
      <c r="DM821" s="983"/>
      <c r="DN821" s="983"/>
      <c r="DO821" s="983"/>
      <c r="DP821" s="983"/>
      <c r="DQ821" s="983"/>
      <c r="DR821" s="983"/>
      <c r="DS821" s="983"/>
      <c r="DT821" s="983"/>
      <c r="DU821" s="983"/>
      <c r="DV821" s="983"/>
      <c r="DW821" s="983"/>
      <c r="DX821" s="983"/>
      <c r="DY821" s="983"/>
      <c r="DZ821" s="983"/>
      <c r="EA821" s="983"/>
      <c r="EB821" s="983"/>
      <c r="EC821" s="983"/>
      <c r="ED821" s="983"/>
      <c r="EE821" s="983"/>
      <c r="EF821" s="983"/>
      <c r="EG821" s="983"/>
      <c r="EH821" s="983"/>
      <c r="EI821" s="983"/>
      <c r="EJ821" s="983"/>
      <c r="EK821" s="983"/>
      <c r="EL821" s="983"/>
      <c r="EM821" s="983"/>
      <c r="EN821" s="983"/>
      <c r="EO821" s="983"/>
      <c r="EP821" s="983"/>
      <c r="EQ821" s="983"/>
      <c r="ER821" s="983"/>
      <c r="ES821" s="983"/>
    </row>
    <row r="822" spans="1:149" s="1040" customFormat="1" ht="15" customHeight="1">
      <c r="A822" s="806"/>
      <c r="B822" s="840"/>
      <c r="C822" s="886" t="s">
        <v>1240</v>
      </c>
      <c r="D822" s="847" t="s">
        <v>1453</v>
      </c>
      <c r="E822" s="847">
        <v>1</v>
      </c>
      <c r="F822" s="849"/>
      <c r="G822" s="814">
        <f>F822*E822</f>
        <v>0</v>
      </c>
      <c r="H822" s="1043"/>
      <c r="I822" s="1039"/>
      <c r="J822" s="1039"/>
      <c r="K822" s="1039"/>
      <c r="L822" s="1039"/>
      <c r="M822" s="1039"/>
      <c r="N822" s="1039"/>
      <c r="O822" s="1039"/>
      <c r="P822" s="983"/>
      <c r="Q822" s="983"/>
      <c r="R822" s="983"/>
      <c r="S822" s="983"/>
      <c r="T822" s="983"/>
      <c r="U822" s="983"/>
      <c r="V822" s="983"/>
      <c r="W822" s="983"/>
      <c r="X822" s="983"/>
      <c r="Y822" s="983"/>
      <c r="Z822" s="983"/>
      <c r="AA822" s="983"/>
      <c r="AB822" s="983"/>
      <c r="AC822" s="983"/>
      <c r="AD822" s="983"/>
      <c r="AE822" s="983"/>
      <c r="AF822" s="983"/>
      <c r="AG822" s="983"/>
      <c r="AH822" s="983"/>
      <c r="AI822" s="983"/>
      <c r="AJ822" s="983"/>
      <c r="AK822" s="983"/>
      <c r="AL822" s="983"/>
      <c r="AM822" s="983"/>
      <c r="AN822" s="983"/>
      <c r="AO822" s="983"/>
      <c r="AP822" s="983"/>
      <c r="AQ822" s="983"/>
      <c r="AR822" s="983"/>
      <c r="AS822" s="983"/>
      <c r="AT822" s="983"/>
      <c r="AU822" s="983"/>
      <c r="AV822" s="983"/>
      <c r="AW822" s="983"/>
      <c r="AX822" s="983"/>
      <c r="AY822" s="983"/>
      <c r="AZ822" s="983"/>
      <c r="BA822" s="983"/>
      <c r="BB822" s="983"/>
      <c r="BC822" s="983"/>
      <c r="BD822" s="983"/>
      <c r="BE822" s="983"/>
      <c r="BF822" s="983"/>
      <c r="BG822" s="983"/>
      <c r="BH822" s="983"/>
      <c r="BI822" s="983"/>
      <c r="BJ822" s="983"/>
      <c r="BK822" s="983"/>
      <c r="BL822" s="983"/>
      <c r="BM822" s="983"/>
      <c r="BN822" s="983"/>
      <c r="BO822" s="983"/>
      <c r="BP822" s="983"/>
      <c r="BQ822" s="983"/>
      <c r="BR822" s="983"/>
      <c r="BS822" s="983"/>
      <c r="BT822" s="983"/>
      <c r="BU822" s="983"/>
      <c r="BV822" s="983"/>
      <c r="BW822" s="983"/>
      <c r="BX822" s="983"/>
      <c r="BY822" s="983"/>
      <c r="BZ822" s="983"/>
      <c r="CA822" s="983"/>
      <c r="CB822" s="983"/>
      <c r="CC822" s="983"/>
      <c r="CD822" s="983"/>
      <c r="CE822" s="983"/>
      <c r="CF822" s="983"/>
      <c r="CG822" s="983"/>
      <c r="CH822" s="983"/>
      <c r="CI822" s="983"/>
      <c r="CJ822" s="983"/>
      <c r="CK822" s="983"/>
      <c r="CL822" s="983"/>
      <c r="CM822" s="983"/>
      <c r="CN822" s="983"/>
      <c r="CO822" s="983"/>
      <c r="CP822" s="983"/>
      <c r="CQ822" s="983"/>
      <c r="CR822" s="983"/>
      <c r="CS822" s="983"/>
      <c r="CT822" s="983"/>
      <c r="CU822" s="983"/>
      <c r="CV822" s="983"/>
      <c r="CW822" s="983"/>
      <c r="CX822" s="983"/>
      <c r="CY822" s="983"/>
      <c r="CZ822" s="983"/>
      <c r="DA822" s="983"/>
      <c r="DB822" s="983"/>
      <c r="DC822" s="983"/>
      <c r="DD822" s="983"/>
      <c r="DE822" s="983"/>
      <c r="DF822" s="983"/>
      <c r="DG822" s="983"/>
      <c r="DH822" s="983"/>
      <c r="DI822" s="983"/>
      <c r="DJ822" s="983"/>
      <c r="DK822" s="983"/>
      <c r="DL822" s="983"/>
      <c r="DM822" s="983"/>
      <c r="DN822" s="983"/>
      <c r="DO822" s="983"/>
      <c r="DP822" s="983"/>
      <c r="DQ822" s="983"/>
      <c r="DR822" s="983"/>
      <c r="DS822" s="983"/>
      <c r="DT822" s="983"/>
      <c r="DU822" s="983"/>
      <c r="DV822" s="983"/>
      <c r="DW822" s="983"/>
      <c r="DX822" s="983"/>
      <c r="DY822" s="983"/>
      <c r="DZ822" s="983"/>
      <c r="EA822" s="983"/>
      <c r="EB822" s="983"/>
      <c r="EC822" s="983"/>
      <c r="ED822" s="983"/>
      <c r="EE822" s="983"/>
      <c r="EF822" s="983"/>
      <c r="EG822" s="983"/>
      <c r="EH822" s="983"/>
      <c r="EI822" s="983"/>
      <c r="EJ822" s="983"/>
      <c r="EK822" s="983"/>
      <c r="EL822" s="983"/>
      <c r="EM822" s="983"/>
      <c r="EN822" s="983"/>
      <c r="EO822" s="983"/>
      <c r="EP822" s="983"/>
      <c r="EQ822" s="983"/>
      <c r="ER822" s="983"/>
      <c r="ES822" s="983"/>
    </row>
    <row r="823" spans="1:149" s="1040" customFormat="1" ht="15" customHeight="1" thickBot="1">
      <c r="A823" s="944"/>
      <c r="B823" s="945"/>
      <c r="C823" s="946"/>
      <c r="D823" s="914"/>
      <c r="E823" s="915"/>
      <c r="F823" s="916"/>
      <c r="G823" s="917"/>
      <c r="H823" s="1046"/>
      <c r="I823" s="1039"/>
      <c r="J823" s="1039"/>
      <c r="K823" s="1039"/>
      <c r="L823" s="1039"/>
      <c r="M823" s="1039"/>
      <c r="N823" s="1039"/>
      <c r="O823" s="1039"/>
      <c r="P823" s="1039"/>
      <c r="Q823" s="1039"/>
      <c r="R823" s="1039"/>
      <c r="S823" s="1039"/>
      <c r="T823" s="1039"/>
      <c r="U823" s="1039"/>
      <c r="V823" s="1039"/>
      <c r="W823" s="1039"/>
      <c r="X823" s="1039"/>
      <c r="Y823" s="1039"/>
      <c r="Z823" s="1039"/>
      <c r="AA823" s="1039"/>
      <c r="AB823" s="1039"/>
      <c r="AC823" s="1039"/>
      <c r="AD823" s="1039"/>
      <c r="AE823" s="1039"/>
      <c r="AF823" s="1039"/>
      <c r="AG823" s="1039"/>
      <c r="AH823" s="1039"/>
      <c r="AI823" s="1039"/>
      <c r="AJ823" s="1039"/>
      <c r="AK823" s="1039"/>
      <c r="AL823" s="1039"/>
      <c r="AM823" s="1039"/>
      <c r="AN823" s="1039"/>
      <c r="AO823" s="1039"/>
      <c r="AP823" s="1039"/>
      <c r="AQ823" s="1039"/>
      <c r="AR823" s="1039"/>
      <c r="AS823" s="1039"/>
      <c r="AT823" s="1039"/>
      <c r="AU823" s="1039"/>
      <c r="AV823" s="1039"/>
      <c r="AW823" s="1039"/>
      <c r="AX823" s="1039"/>
      <c r="AY823" s="1039"/>
      <c r="AZ823" s="1039"/>
      <c r="BA823" s="1039"/>
      <c r="BB823" s="1039"/>
      <c r="BC823" s="1039"/>
      <c r="BD823" s="1039"/>
      <c r="BE823" s="1039"/>
      <c r="BF823" s="1039"/>
      <c r="BG823" s="1039"/>
      <c r="BH823" s="1039"/>
      <c r="BI823" s="1039"/>
      <c r="BJ823" s="1039"/>
      <c r="BK823" s="1039"/>
      <c r="BL823" s="1039"/>
      <c r="BM823" s="1039"/>
      <c r="BN823" s="1039"/>
      <c r="BO823" s="1039"/>
      <c r="BP823" s="1039"/>
      <c r="BQ823" s="1039"/>
      <c r="BR823" s="1039"/>
      <c r="BS823" s="1039"/>
      <c r="BT823" s="1039"/>
      <c r="BU823" s="1039"/>
      <c r="BV823" s="1039"/>
      <c r="BW823" s="1039"/>
      <c r="BX823" s="1039"/>
      <c r="BY823" s="1039"/>
      <c r="BZ823" s="1039"/>
      <c r="CA823" s="1039"/>
      <c r="CB823" s="1039"/>
      <c r="CC823" s="1039"/>
      <c r="CD823" s="1039"/>
      <c r="CE823" s="1039"/>
      <c r="CF823" s="1039"/>
      <c r="CG823" s="1039"/>
      <c r="CH823" s="1039"/>
      <c r="CI823" s="1039"/>
      <c r="CJ823" s="1039"/>
      <c r="CK823" s="1039"/>
      <c r="CL823" s="1039"/>
      <c r="CM823" s="1039"/>
      <c r="CN823" s="1039"/>
      <c r="CO823" s="1039"/>
      <c r="CP823" s="1039"/>
      <c r="CQ823" s="1039"/>
      <c r="CR823" s="1039"/>
      <c r="CS823" s="1039"/>
      <c r="CT823" s="1039"/>
      <c r="CU823" s="1039"/>
      <c r="CV823" s="1039"/>
      <c r="CW823" s="1039"/>
      <c r="CX823" s="1039"/>
      <c r="CY823" s="1039"/>
      <c r="CZ823" s="1039"/>
      <c r="DA823" s="1039"/>
      <c r="DB823" s="1039"/>
      <c r="DC823" s="1039"/>
      <c r="DD823" s="1039"/>
      <c r="DE823" s="1039"/>
      <c r="DF823" s="1039"/>
      <c r="DG823" s="1039"/>
      <c r="DH823" s="1039"/>
      <c r="DI823" s="1039"/>
      <c r="DJ823" s="1039"/>
      <c r="DK823" s="1039"/>
      <c r="DL823" s="1039"/>
      <c r="DM823" s="1039"/>
      <c r="DN823" s="1039"/>
      <c r="DO823" s="1039"/>
      <c r="DP823" s="1039"/>
      <c r="DQ823" s="1039"/>
      <c r="DR823" s="1039"/>
      <c r="DS823" s="1039"/>
      <c r="DT823" s="1039"/>
      <c r="DU823" s="1039"/>
      <c r="DV823" s="1039"/>
      <c r="DW823" s="1039"/>
      <c r="DX823" s="1039"/>
      <c r="DY823" s="1039"/>
      <c r="DZ823" s="1039"/>
      <c r="EA823" s="1039"/>
      <c r="EB823" s="1039"/>
      <c r="EC823" s="1039"/>
      <c r="ED823" s="1039"/>
      <c r="EE823" s="1039"/>
      <c r="EF823" s="1039"/>
      <c r="EG823" s="1039"/>
      <c r="EH823" s="1039"/>
      <c r="EI823" s="1039"/>
      <c r="EJ823" s="1039"/>
      <c r="EK823" s="1039"/>
      <c r="EL823" s="1039"/>
      <c r="EM823" s="1039"/>
      <c r="EN823" s="1039"/>
      <c r="EO823" s="1039"/>
      <c r="EP823" s="1039"/>
      <c r="EQ823" s="1039"/>
      <c r="ER823" s="1039"/>
      <c r="ES823" s="1039"/>
    </row>
    <row r="824" spans="1:149" s="1040" customFormat="1" ht="15" customHeight="1" thickBot="1">
      <c r="A824" s="828" t="s">
        <v>354</v>
      </c>
      <c r="B824" s="878"/>
      <c r="C824" s="830" t="s">
        <v>1852</v>
      </c>
      <c r="D824" s="831"/>
      <c r="E824" s="831"/>
      <c r="F824" s="831"/>
      <c r="G824" s="881">
        <f>SUM(G800:G822)</f>
        <v>0</v>
      </c>
      <c r="H824" s="925"/>
      <c r="I824" s="1039"/>
      <c r="J824" s="1039"/>
      <c r="K824" s="1039"/>
      <c r="L824" s="1039"/>
      <c r="M824" s="1039"/>
      <c r="N824" s="1039"/>
      <c r="O824" s="1039"/>
      <c r="P824" s="1039"/>
      <c r="Q824" s="1039"/>
      <c r="R824" s="1039"/>
      <c r="S824" s="1039"/>
      <c r="T824" s="1039"/>
      <c r="U824" s="1039"/>
      <c r="V824" s="1039"/>
      <c r="W824" s="1039"/>
      <c r="X824" s="1039"/>
      <c r="Y824" s="1039"/>
      <c r="Z824" s="1039"/>
      <c r="AA824" s="1039"/>
      <c r="AB824" s="1039"/>
      <c r="AC824" s="1039"/>
      <c r="AD824" s="1039"/>
      <c r="AE824" s="1039"/>
      <c r="AF824" s="1039"/>
      <c r="AG824" s="1039"/>
      <c r="AH824" s="1039"/>
      <c r="AI824" s="1039"/>
      <c r="AJ824" s="1039"/>
      <c r="AK824" s="1039"/>
      <c r="AL824" s="1039"/>
      <c r="AM824" s="1039"/>
      <c r="AN824" s="1039"/>
      <c r="AO824" s="1039"/>
      <c r="AP824" s="1039"/>
      <c r="AQ824" s="1039"/>
      <c r="AR824" s="1039"/>
      <c r="AS824" s="1039"/>
      <c r="AT824" s="1039"/>
      <c r="AU824" s="1039"/>
      <c r="AV824" s="1039"/>
      <c r="AW824" s="1039"/>
      <c r="AX824" s="1039"/>
      <c r="AY824" s="1039"/>
      <c r="AZ824" s="1039"/>
      <c r="BA824" s="1039"/>
      <c r="BB824" s="1039"/>
      <c r="BC824" s="1039"/>
      <c r="BD824" s="1039"/>
      <c r="BE824" s="1039"/>
      <c r="BF824" s="1039"/>
      <c r="BG824" s="1039"/>
      <c r="BH824" s="1039"/>
      <c r="BI824" s="1039"/>
      <c r="BJ824" s="1039"/>
      <c r="BK824" s="1039"/>
      <c r="BL824" s="1039"/>
      <c r="BM824" s="1039"/>
      <c r="BN824" s="1039"/>
      <c r="BO824" s="1039"/>
      <c r="BP824" s="1039"/>
      <c r="BQ824" s="1039"/>
      <c r="BR824" s="1039"/>
      <c r="BS824" s="1039"/>
      <c r="BT824" s="1039"/>
      <c r="BU824" s="1039"/>
      <c r="BV824" s="1039"/>
      <c r="BW824" s="1039"/>
      <c r="BX824" s="1039"/>
      <c r="BY824" s="1039"/>
      <c r="BZ824" s="1039"/>
      <c r="CA824" s="1039"/>
      <c r="CB824" s="1039"/>
      <c r="CC824" s="1039"/>
      <c r="CD824" s="1039"/>
      <c r="CE824" s="1039"/>
      <c r="CF824" s="1039"/>
      <c r="CG824" s="1039"/>
      <c r="CH824" s="1039"/>
      <c r="CI824" s="1039"/>
      <c r="CJ824" s="1039"/>
      <c r="CK824" s="1039"/>
      <c r="CL824" s="1039"/>
      <c r="CM824" s="1039"/>
      <c r="CN824" s="1039"/>
      <c r="CO824" s="1039"/>
      <c r="CP824" s="1039"/>
      <c r="CQ824" s="1039"/>
      <c r="CR824" s="1039"/>
      <c r="CS824" s="1039"/>
      <c r="CT824" s="1039"/>
      <c r="CU824" s="1039"/>
      <c r="CV824" s="1039"/>
      <c r="CW824" s="1039"/>
      <c r="CX824" s="1039"/>
      <c r="CY824" s="1039"/>
      <c r="CZ824" s="1039"/>
      <c r="DA824" s="1039"/>
      <c r="DB824" s="1039"/>
      <c r="DC824" s="1039"/>
      <c r="DD824" s="1039"/>
      <c r="DE824" s="1039"/>
      <c r="DF824" s="1039"/>
      <c r="DG824" s="1039"/>
      <c r="DH824" s="1039"/>
      <c r="DI824" s="1039"/>
      <c r="DJ824" s="1039"/>
      <c r="DK824" s="1039"/>
      <c r="DL824" s="1039"/>
      <c r="DM824" s="1039"/>
      <c r="DN824" s="1039"/>
      <c r="DO824" s="1039"/>
      <c r="DP824" s="1039"/>
      <c r="DQ824" s="1039"/>
      <c r="DR824" s="1039"/>
      <c r="DS824" s="1039"/>
      <c r="DT824" s="1039"/>
      <c r="DU824" s="1039"/>
      <c r="DV824" s="1039"/>
      <c r="DW824" s="1039"/>
      <c r="DX824" s="1039"/>
      <c r="DY824" s="1039"/>
      <c r="DZ824" s="1039"/>
      <c r="EA824" s="1039"/>
      <c r="EB824" s="1039"/>
      <c r="EC824" s="1039"/>
      <c r="ED824" s="1039"/>
      <c r="EE824" s="1039"/>
      <c r="EF824" s="1039"/>
      <c r="EG824" s="1039"/>
      <c r="EH824" s="1039"/>
      <c r="EI824" s="1039"/>
      <c r="EJ824" s="1039"/>
      <c r="EK824" s="1039"/>
      <c r="EL824" s="1039"/>
      <c r="EM824" s="1039"/>
      <c r="EN824" s="1039"/>
      <c r="EO824" s="1039"/>
      <c r="EP824" s="1039"/>
      <c r="EQ824" s="1039"/>
      <c r="ER824" s="1039"/>
      <c r="ES824" s="1039"/>
    </row>
    <row r="825" spans="1:149" s="1040" customFormat="1" ht="15" customHeight="1">
      <c r="A825" s="968"/>
      <c r="B825" s="969"/>
      <c r="C825" s="970"/>
      <c r="D825" s="971"/>
      <c r="E825" s="971"/>
      <c r="F825" s="971"/>
      <c r="G825" s="972"/>
      <c r="H825" s="971"/>
      <c r="I825" s="1039"/>
      <c r="J825" s="1039"/>
      <c r="K825" s="1039"/>
      <c r="L825" s="1039"/>
      <c r="M825" s="1039"/>
      <c r="N825" s="1039"/>
      <c r="O825" s="1039"/>
      <c r="P825" s="1039"/>
      <c r="Q825" s="1039"/>
      <c r="R825" s="1039"/>
      <c r="S825" s="1039"/>
      <c r="T825" s="1039"/>
      <c r="U825" s="1039"/>
      <c r="V825" s="1039"/>
      <c r="W825" s="1039"/>
      <c r="X825" s="1039"/>
      <c r="Y825" s="1039"/>
      <c r="Z825" s="1039"/>
      <c r="AA825" s="1039"/>
      <c r="AB825" s="1039"/>
      <c r="AC825" s="1039"/>
      <c r="AD825" s="1039"/>
      <c r="AE825" s="1039"/>
      <c r="AF825" s="1039"/>
      <c r="AG825" s="1039"/>
      <c r="AH825" s="1039"/>
      <c r="AI825" s="1039"/>
      <c r="AJ825" s="1039"/>
      <c r="AK825" s="1039"/>
      <c r="AL825" s="1039"/>
      <c r="AM825" s="1039"/>
      <c r="AN825" s="1039"/>
      <c r="AO825" s="1039"/>
      <c r="AP825" s="1039"/>
      <c r="AQ825" s="1039"/>
      <c r="AR825" s="1039"/>
      <c r="AS825" s="1039"/>
      <c r="AT825" s="1039"/>
      <c r="AU825" s="1039"/>
      <c r="AV825" s="1039"/>
      <c r="AW825" s="1039"/>
      <c r="AX825" s="1039"/>
      <c r="AY825" s="1039"/>
      <c r="AZ825" s="1039"/>
      <c r="BA825" s="1039"/>
      <c r="BB825" s="1039"/>
      <c r="BC825" s="1039"/>
      <c r="BD825" s="1039"/>
      <c r="BE825" s="1039"/>
      <c r="BF825" s="1039"/>
      <c r="BG825" s="1039"/>
      <c r="BH825" s="1039"/>
      <c r="BI825" s="1039"/>
      <c r="BJ825" s="1039"/>
      <c r="BK825" s="1039"/>
      <c r="BL825" s="1039"/>
      <c r="BM825" s="1039"/>
      <c r="BN825" s="1039"/>
      <c r="BO825" s="1039"/>
      <c r="BP825" s="1039"/>
      <c r="BQ825" s="1039"/>
      <c r="BR825" s="1039"/>
      <c r="BS825" s="1039"/>
      <c r="BT825" s="1039"/>
      <c r="BU825" s="1039"/>
      <c r="BV825" s="1039"/>
      <c r="BW825" s="1039"/>
      <c r="BX825" s="1039"/>
      <c r="BY825" s="1039"/>
      <c r="BZ825" s="1039"/>
      <c r="CA825" s="1039"/>
      <c r="CB825" s="1039"/>
      <c r="CC825" s="1039"/>
      <c r="CD825" s="1039"/>
      <c r="CE825" s="1039"/>
      <c r="CF825" s="1039"/>
      <c r="CG825" s="1039"/>
      <c r="CH825" s="1039"/>
      <c r="CI825" s="1039"/>
      <c r="CJ825" s="1039"/>
      <c r="CK825" s="1039"/>
      <c r="CL825" s="1039"/>
      <c r="CM825" s="1039"/>
      <c r="CN825" s="1039"/>
      <c r="CO825" s="1039"/>
      <c r="CP825" s="1039"/>
      <c r="CQ825" s="1039"/>
      <c r="CR825" s="1039"/>
      <c r="CS825" s="1039"/>
      <c r="CT825" s="1039"/>
      <c r="CU825" s="1039"/>
      <c r="CV825" s="1039"/>
      <c r="CW825" s="1039"/>
      <c r="CX825" s="1039"/>
      <c r="CY825" s="1039"/>
      <c r="CZ825" s="1039"/>
      <c r="DA825" s="1039"/>
      <c r="DB825" s="1039"/>
      <c r="DC825" s="1039"/>
      <c r="DD825" s="1039"/>
      <c r="DE825" s="1039"/>
      <c r="DF825" s="1039"/>
      <c r="DG825" s="1039"/>
      <c r="DH825" s="1039"/>
      <c r="DI825" s="1039"/>
      <c r="DJ825" s="1039"/>
      <c r="DK825" s="1039"/>
      <c r="DL825" s="1039"/>
      <c r="DM825" s="1039"/>
      <c r="DN825" s="1039"/>
      <c r="DO825" s="1039"/>
      <c r="DP825" s="1039"/>
      <c r="DQ825" s="1039"/>
      <c r="DR825" s="1039"/>
      <c r="DS825" s="1039"/>
      <c r="DT825" s="1039"/>
      <c r="DU825" s="1039"/>
      <c r="DV825" s="1039"/>
      <c r="DW825" s="1039"/>
      <c r="DX825" s="1039"/>
      <c r="DY825" s="1039"/>
      <c r="DZ825" s="1039"/>
      <c r="EA825" s="1039"/>
      <c r="EB825" s="1039"/>
      <c r="EC825" s="1039"/>
      <c r="ED825" s="1039"/>
      <c r="EE825" s="1039"/>
      <c r="EF825" s="1039"/>
      <c r="EG825" s="1039"/>
      <c r="EH825" s="1039"/>
      <c r="EI825" s="1039"/>
      <c r="EJ825" s="1039"/>
      <c r="EK825" s="1039"/>
      <c r="EL825" s="1039"/>
      <c r="EM825" s="1039"/>
      <c r="EN825" s="1039"/>
      <c r="EO825" s="1039"/>
      <c r="EP825" s="1039"/>
      <c r="EQ825" s="1039"/>
      <c r="ER825" s="1039"/>
      <c r="ES825" s="1039"/>
    </row>
    <row r="826" spans="1:149" s="1040" customFormat="1" ht="15" customHeight="1" thickBot="1">
      <c r="A826" s="983"/>
      <c r="B826" s="1047"/>
      <c r="C826" s="983"/>
      <c r="D826" s="983"/>
      <c r="E826" s="983"/>
      <c r="F826" s="983"/>
      <c r="G826" s="983"/>
      <c r="H826" s="983"/>
      <c r="I826" s="983"/>
      <c r="J826" s="1039"/>
      <c r="K826" s="1039"/>
      <c r="L826" s="1039"/>
      <c r="M826" s="1039"/>
      <c r="N826" s="1039"/>
      <c r="O826" s="1039"/>
      <c r="P826" s="983"/>
      <c r="Q826" s="983"/>
      <c r="R826" s="983"/>
      <c r="S826" s="983"/>
      <c r="T826" s="983"/>
      <c r="U826" s="983"/>
      <c r="V826" s="983"/>
      <c r="W826" s="983"/>
      <c r="X826" s="983"/>
      <c r="Y826" s="983"/>
      <c r="Z826" s="983"/>
      <c r="AA826" s="983"/>
      <c r="AB826" s="983"/>
      <c r="AC826" s="983"/>
      <c r="AD826" s="983"/>
      <c r="AE826" s="983"/>
      <c r="AF826" s="983"/>
      <c r="AG826" s="983"/>
      <c r="AH826" s="983"/>
      <c r="AI826" s="983"/>
      <c r="AJ826" s="983"/>
      <c r="AK826" s="983"/>
      <c r="AL826" s="983"/>
      <c r="AM826" s="983"/>
      <c r="AN826" s="983"/>
      <c r="AO826" s="983"/>
      <c r="AP826" s="983"/>
      <c r="AQ826" s="983"/>
      <c r="AR826" s="983"/>
      <c r="AS826" s="983"/>
      <c r="AT826" s="983"/>
      <c r="AU826" s="983"/>
      <c r="AV826" s="983"/>
      <c r="AW826" s="983"/>
      <c r="AX826" s="983"/>
      <c r="AY826" s="983"/>
      <c r="AZ826" s="983"/>
      <c r="BA826" s="983"/>
      <c r="BB826" s="983"/>
      <c r="BC826" s="983"/>
      <c r="BD826" s="983"/>
      <c r="BE826" s="983"/>
      <c r="BF826" s="983"/>
      <c r="BG826" s="983"/>
      <c r="BH826" s="983"/>
      <c r="BI826" s="983"/>
      <c r="BJ826" s="983"/>
      <c r="BK826" s="983"/>
      <c r="BL826" s="983"/>
      <c r="BM826" s="983"/>
      <c r="BN826" s="983"/>
      <c r="BO826" s="983"/>
      <c r="BP826" s="983"/>
      <c r="BQ826" s="983"/>
      <c r="BR826" s="983"/>
      <c r="BS826" s="983"/>
      <c r="BT826" s="983"/>
      <c r="BU826" s="983"/>
      <c r="BV826" s="983"/>
      <c r="BW826" s="983"/>
      <c r="BX826" s="983"/>
      <c r="BY826" s="983"/>
      <c r="BZ826" s="983"/>
      <c r="CA826" s="983"/>
      <c r="CB826" s="983"/>
      <c r="CC826" s="983"/>
      <c r="CD826" s="983"/>
      <c r="CE826" s="983"/>
      <c r="CF826" s="983"/>
      <c r="CG826" s="983"/>
      <c r="CH826" s="983"/>
      <c r="CI826" s="983"/>
      <c r="CJ826" s="983"/>
      <c r="CK826" s="983"/>
      <c r="CL826" s="983"/>
      <c r="CM826" s="983"/>
      <c r="CN826" s="983"/>
      <c r="CO826" s="983"/>
      <c r="CP826" s="983"/>
      <c r="CQ826" s="983"/>
      <c r="CR826" s="983"/>
      <c r="CS826" s="983"/>
      <c r="CT826" s="983"/>
      <c r="CU826" s="983"/>
      <c r="CV826" s="983"/>
      <c r="CW826" s="983"/>
      <c r="CX826" s="983"/>
      <c r="CY826" s="983"/>
      <c r="CZ826" s="983"/>
      <c r="DA826" s="983"/>
      <c r="DB826" s="983"/>
      <c r="DC826" s="983"/>
      <c r="DD826" s="983"/>
      <c r="DE826" s="983"/>
      <c r="DF826" s="983"/>
      <c r="DG826" s="983"/>
      <c r="DH826" s="983"/>
      <c r="DI826" s="983"/>
      <c r="DJ826" s="983"/>
      <c r="DK826" s="983"/>
      <c r="DL826" s="983"/>
      <c r="DM826" s="983"/>
      <c r="DN826" s="983"/>
      <c r="DO826" s="983"/>
      <c r="DP826" s="983"/>
      <c r="DQ826" s="983"/>
      <c r="DR826" s="983"/>
      <c r="DS826" s="983"/>
      <c r="DT826" s="983"/>
      <c r="DU826" s="983"/>
      <c r="DV826" s="983"/>
      <c r="DW826" s="983"/>
      <c r="DX826" s="983"/>
      <c r="DY826" s="983"/>
      <c r="DZ826" s="983"/>
      <c r="EA826" s="983"/>
      <c r="EB826" s="983"/>
      <c r="EC826" s="983"/>
      <c r="ED826" s="983"/>
      <c r="EE826" s="983"/>
      <c r="EF826" s="983"/>
      <c r="EG826" s="983"/>
      <c r="EH826" s="983"/>
      <c r="EI826" s="983"/>
      <c r="EJ826" s="983"/>
      <c r="EK826" s="983"/>
      <c r="EL826" s="983"/>
      <c r="EM826" s="983"/>
      <c r="EN826" s="983"/>
      <c r="EO826" s="983"/>
      <c r="EP826" s="983"/>
      <c r="EQ826" s="983"/>
      <c r="ER826" s="983"/>
      <c r="ES826" s="983"/>
    </row>
    <row r="827" spans="1:149" s="1040" customFormat="1" ht="15" customHeight="1" thickBot="1">
      <c r="A827" s="1217" t="s">
        <v>1872</v>
      </c>
      <c r="B827" s="1218"/>
      <c r="C827" s="1218"/>
      <c r="D827" s="1218"/>
      <c r="E827" s="1218"/>
      <c r="F827" s="1219"/>
      <c r="G827" s="1049">
        <f>G824+G793+G777+G762+G741+G649+G592+G493+G452+G406+G391+G346+G267+G174+G77</f>
        <v>0</v>
      </c>
      <c r="H827" s="1050"/>
      <c r="I827" s="983"/>
      <c r="J827" s="1039"/>
      <c r="K827" s="1039"/>
      <c r="L827" s="1039"/>
      <c r="M827" s="1039"/>
      <c r="N827" s="1039"/>
      <c r="O827" s="1039"/>
      <c r="P827" s="983"/>
      <c r="Q827" s="983"/>
      <c r="R827" s="983"/>
      <c r="S827" s="983"/>
      <c r="T827" s="983"/>
      <c r="U827" s="983"/>
      <c r="V827" s="983"/>
      <c r="W827" s="983"/>
      <c r="X827" s="983"/>
      <c r="Y827" s="983"/>
      <c r="Z827" s="983"/>
      <c r="AA827" s="983"/>
      <c r="AB827" s="983"/>
      <c r="AC827" s="983"/>
      <c r="AD827" s="983"/>
      <c r="AE827" s="983"/>
      <c r="AF827" s="983"/>
      <c r="AG827" s="983"/>
      <c r="AH827" s="983"/>
      <c r="AI827" s="983"/>
      <c r="AJ827" s="983"/>
      <c r="AK827" s="983"/>
      <c r="AL827" s="983"/>
      <c r="AM827" s="983"/>
      <c r="AN827" s="983"/>
      <c r="AO827" s="983"/>
      <c r="AP827" s="983"/>
      <c r="AQ827" s="983"/>
      <c r="AR827" s="983"/>
      <c r="AS827" s="983"/>
      <c r="AT827" s="983"/>
      <c r="AU827" s="983"/>
      <c r="AV827" s="983"/>
      <c r="AW827" s="983"/>
      <c r="AX827" s="983"/>
      <c r="AY827" s="983"/>
      <c r="AZ827" s="983"/>
      <c r="BA827" s="983"/>
      <c r="BB827" s="983"/>
      <c r="BC827" s="983"/>
      <c r="BD827" s="983"/>
      <c r="BE827" s="983"/>
      <c r="BF827" s="983"/>
      <c r="BG827" s="983"/>
      <c r="BH827" s="983"/>
      <c r="BI827" s="983"/>
      <c r="BJ827" s="983"/>
      <c r="BK827" s="983"/>
      <c r="BL827" s="983"/>
      <c r="BM827" s="983"/>
      <c r="BN827" s="983"/>
      <c r="BO827" s="983"/>
      <c r="BP827" s="983"/>
      <c r="BQ827" s="983"/>
      <c r="BR827" s="983"/>
      <c r="BS827" s="983"/>
      <c r="BT827" s="983"/>
      <c r="BU827" s="983"/>
      <c r="BV827" s="983"/>
      <c r="BW827" s="983"/>
      <c r="BX827" s="983"/>
      <c r="BY827" s="983"/>
      <c r="BZ827" s="983"/>
      <c r="CA827" s="983"/>
      <c r="CB827" s="983"/>
      <c r="CC827" s="983"/>
      <c r="CD827" s="983"/>
      <c r="CE827" s="983"/>
      <c r="CF827" s="983"/>
      <c r="CG827" s="983"/>
      <c r="CH827" s="983"/>
      <c r="CI827" s="983"/>
      <c r="CJ827" s="983"/>
      <c r="CK827" s="983"/>
      <c r="CL827" s="983"/>
      <c r="CM827" s="983"/>
      <c r="CN827" s="983"/>
      <c r="CO827" s="983"/>
      <c r="CP827" s="983"/>
      <c r="CQ827" s="983"/>
      <c r="CR827" s="983"/>
      <c r="CS827" s="983"/>
      <c r="CT827" s="983"/>
      <c r="CU827" s="983"/>
      <c r="CV827" s="983"/>
      <c r="CW827" s="983"/>
      <c r="CX827" s="983"/>
      <c r="CY827" s="983"/>
      <c r="CZ827" s="983"/>
      <c r="DA827" s="983"/>
      <c r="DB827" s="983"/>
      <c r="DC827" s="983"/>
      <c r="DD827" s="983"/>
      <c r="DE827" s="983"/>
      <c r="DF827" s="983"/>
      <c r="DG827" s="983"/>
      <c r="DH827" s="983"/>
      <c r="DI827" s="983"/>
      <c r="DJ827" s="983"/>
      <c r="DK827" s="983"/>
      <c r="DL827" s="983"/>
      <c r="DM827" s="983"/>
      <c r="DN827" s="983"/>
      <c r="DO827" s="983"/>
      <c r="DP827" s="983"/>
      <c r="DQ827" s="983"/>
      <c r="DR827" s="983"/>
      <c r="DS827" s="983"/>
      <c r="DT827" s="983"/>
      <c r="DU827" s="983"/>
      <c r="DV827" s="983"/>
      <c r="DW827" s="983"/>
      <c r="DX827" s="983"/>
      <c r="DY827" s="983"/>
      <c r="DZ827" s="983"/>
      <c r="EA827" s="983"/>
      <c r="EB827" s="983"/>
      <c r="EC827" s="983"/>
      <c r="ED827" s="983"/>
      <c r="EE827" s="983"/>
      <c r="EF827" s="983"/>
      <c r="EG827" s="983"/>
      <c r="EH827" s="983"/>
      <c r="EI827" s="983"/>
      <c r="EJ827" s="983"/>
      <c r="EK827" s="983"/>
      <c r="EL827" s="983"/>
      <c r="EM827" s="983"/>
      <c r="EN827" s="983"/>
      <c r="EO827" s="983"/>
      <c r="EP827" s="983"/>
      <c r="EQ827" s="983"/>
      <c r="ER827" s="983"/>
      <c r="ES827" s="983"/>
    </row>
    <row r="828" spans="1:149" s="1040" customFormat="1" ht="15" customHeight="1">
      <c r="A828" s="983"/>
      <c r="B828" s="1047"/>
      <c r="C828" s="983"/>
      <c r="D828" s="983"/>
      <c r="E828" s="983"/>
      <c r="F828" s="983"/>
      <c r="G828" s="983"/>
      <c r="H828" s="983"/>
      <c r="I828" s="983"/>
      <c r="J828" s="1039"/>
      <c r="K828" s="1039"/>
      <c r="L828" s="1039"/>
      <c r="M828" s="1039"/>
      <c r="N828" s="1039"/>
      <c r="O828" s="1039"/>
      <c r="P828" s="1039"/>
      <c r="Q828" s="1039"/>
      <c r="R828" s="1039"/>
      <c r="S828" s="1039"/>
      <c r="T828" s="1039"/>
      <c r="U828" s="1039"/>
      <c r="V828" s="1039"/>
      <c r="W828" s="1039"/>
      <c r="X828" s="1039"/>
      <c r="Y828" s="1039"/>
      <c r="Z828" s="1039"/>
      <c r="AA828" s="1039"/>
      <c r="AB828" s="1039"/>
      <c r="AC828" s="1039"/>
      <c r="AD828" s="1039"/>
      <c r="AE828" s="1039"/>
      <c r="AF828" s="1039"/>
      <c r="AG828" s="1039"/>
      <c r="AH828" s="1039"/>
      <c r="AI828" s="1039"/>
      <c r="AJ828" s="1039"/>
      <c r="AK828" s="1039"/>
      <c r="AL828" s="1039"/>
      <c r="AM828" s="1039"/>
      <c r="AN828" s="1039"/>
      <c r="AO828" s="1039"/>
      <c r="AP828" s="1039"/>
      <c r="AQ828" s="1039"/>
      <c r="AR828" s="1039"/>
      <c r="AS828" s="1039"/>
      <c r="AT828" s="1039"/>
      <c r="AU828" s="1039"/>
      <c r="AV828" s="1039"/>
      <c r="AW828" s="1039"/>
      <c r="AX828" s="1039"/>
      <c r="AY828" s="1039"/>
      <c r="AZ828" s="1039"/>
      <c r="BA828" s="1039"/>
      <c r="BB828" s="1039"/>
      <c r="BC828" s="1039"/>
      <c r="BD828" s="1039"/>
      <c r="BE828" s="1039"/>
      <c r="BF828" s="1039"/>
      <c r="BG828" s="1039"/>
      <c r="BH828" s="1039"/>
      <c r="BI828" s="1039"/>
      <c r="BJ828" s="1039"/>
      <c r="BK828" s="1039"/>
      <c r="BL828" s="1039"/>
      <c r="BM828" s="1039"/>
      <c r="BN828" s="1039"/>
      <c r="BO828" s="1039"/>
      <c r="BP828" s="1039"/>
      <c r="BQ828" s="1039"/>
      <c r="BR828" s="1039"/>
      <c r="BS828" s="1039"/>
      <c r="BT828" s="1039"/>
      <c r="BU828" s="1039"/>
      <c r="BV828" s="1039"/>
      <c r="BW828" s="1039"/>
      <c r="BX828" s="1039"/>
      <c r="BY828" s="1039"/>
      <c r="BZ828" s="1039"/>
      <c r="CA828" s="1039"/>
      <c r="CB828" s="1039"/>
      <c r="CC828" s="1039"/>
      <c r="CD828" s="1039"/>
      <c r="CE828" s="1039"/>
      <c r="CF828" s="1039"/>
      <c r="CG828" s="1039"/>
      <c r="CH828" s="1039"/>
      <c r="CI828" s="1039"/>
      <c r="CJ828" s="1039"/>
      <c r="CK828" s="1039"/>
      <c r="CL828" s="1039"/>
      <c r="CM828" s="1039"/>
      <c r="CN828" s="1039"/>
      <c r="CO828" s="1039"/>
      <c r="CP828" s="1039"/>
      <c r="CQ828" s="1039"/>
      <c r="CR828" s="1039"/>
      <c r="CS828" s="1039"/>
      <c r="CT828" s="1039"/>
      <c r="CU828" s="1039"/>
      <c r="CV828" s="1039"/>
      <c r="CW828" s="1039"/>
      <c r="CX828" s="1039"/>
      <c r="CY828" s="1039"/>
      <c r="CZ828" s="1039"/>
      <c r="DA828" s="1039"/>
      <c r="DB828" s="1039"/>
      <c r="DC828" s="1039"/>
      <c r="DD828" s="1039"/>
      <c r="DE828" s="1039"/>
      <c r="DF828" s="1039"/>
      <c r="DG828" s="1039"/>
      <c r="DH828" s="1039"/>
      <c r="DI828" s="1039"/>
      <c r="DJ828" s="1039"/>
      <c r="DK828" s="1039"/>
      <c r="DL828" s="1039"/>
      <c r="DM828" s="1039"/>
      <c r="DN828" s="1039"/>
      <c r="DO828" s="1039"/>
      <c r="DP828" s="1039"/>
      <c r="DQ828" s="1039"/>
      <c r="DR828" s="1039"/>
      <c r="DS828" s="1039"/>
      <c r="DT828" s="1039"/>
      <c r="DU828" s="1039"/>
      <c r="DV828" s="1039"/>
      <c r="DW828" s="1039"/>
      <c r="DX828" s="1039"/>
      <c r="DY828" s="1039"/>
      <c r="DZ828" s="1039"/>
      <c r="EA828" s="1039"/>
      <c r="EB828" s="1039"/>
      <c r="EC828" s="1039"/>
      <c r="ED828" s="1039"/>
      <c r="EE828" s="1039"/>
      <c r="EF828" s="1039"/>
      <c r="EG828" s="1039"/>
      <c r="EH828" s="1039"/>
      <c r="EI828" s="1039"/>
      <c r="EJ828" s="1039"/>
      <c r="EK828" s="1039"/>
      <c r="EL828" s="1039"/>
      <c r="EM828" s="1039"/>
      <c r="EN828" s="1039"/>
      <c r="EO828" s="1039"/>
      <c r="EP828" s="1039"/>
      <c r="EQ828" s="1039"/>
      <c r="ER828" s="1039"/>
      <c r="ES828" s="1039"/>
    </row>
    <row r="829" spans="1:149" s="1040" customFormat="1" ht="15" customHeight="1">
      <c r="A829" s="983"/>
      <c r="B829" s="1047"/>
      <c r="C829" s="983"/>
      <c r="D829" s="983"/>
      <c r="E829" s="983"/>
      <c r="F829" s="983"/>
      <c r="G829" s="983"/>
      <c r="H829" s="983"/>
      <c r="I829" s="983"/>
      <c r="J829" s="1039"/>
      <c r="K829" s="1039"/>
      <c r="L829" s="1039"/>
      <c r="M829" s="1039"/>
      <c r="N829" s="1039"/>
      <c r="O829" s="1039"/>
      <c r="P829" s="1039"/>
      <c r="Q829" s="1039"/>
      <c r="R829" s="1039"/>
      <c r="S829" s="1039"/>
      <c r="T829" s="1039"/>
      <c r="U829" s="1039"/>
      <c r="V829" s="1039"/>
      <c r="W829" s="1039"/>
      <c r="X829" s="1039"/>
      <c r="Y829" s="1039"/>
      <c r="Z829" s="1039"/>
      <c r="AA829" s="1039"/>
      <c r="AB829" s="1039"/>
      <c r="AC829" s="1039"/>
      <c r="AD829" s="1039"/>
      <c r="AE829" s="1039"/>
      <c r="AF829" s="1039"/>
      <c r="AG829" s="1039"/>
      <c r="AH829" s="1039"/>
      <c r="AI829" s="1039"/>
      <c r="AJ829" s="1039"/>
      <c r="AK829" s="1039"/>
      <c r="AL829" s="1039"/>
      <c r="AM829" s="1039"/>
      <c r="AN829" s="1039"/>
      <c r="AO829" s="1039"/>
      <c r="AP829" s="1039"/>
      <c r="AQ829" s="1039"/>
      <c r="AR829" s="1039"/>
      <c r="AS829" s="1039"/>
      <c r="AT829" s="1039"/>
      <c r="AU829" s="1039"/>
      <c r="AV829" s="1039"/>
      <c r="AW829" s="1039"/>
      <c r="AX829" s="1039"/>
      <c r="AY829" s="1039"/>
      <c r="AZ829" s="1039"/>
      <c r="BA829" s="1039"/>
      <c r="BB829" s="1039"/>
      <c r="BC829" s="1039"/>
      <c r="BD829" s="1039"/>
      <c r="BE829" s="1039"/>
      <c r="BF829" s="1039"/>
      <c r="BG829" s="1039"/>
      <c r="BH829" s="1039"/>
      <c r="BI829" s="1039"/>
      <c r="BJ829" s="1039"/>
      <c r="BK829" s="1039"/>
      <c r="BL829" s="1039"/>
      <c r="BM829" s="1039"/>
      <c r="BN829" s="1039"/>
      <c r="BO829" s="1039"/>
      <c r="BP829" s="1039"/>
      <c r="BQ829" s="1039"/>
      <c r="BR829" s="1039"/>
      <c r="BS829" s="1039"/>
      <c r="BT829" s="1039"/>
      <c r="BU829" s="1039"/>
      <c r="BV829" s="1039"/>
      <c r="BW829" s="1039"/>
      <c r="BX829" s="1039"/>
      <c r="BY829" s="1039"/>
      <c r="BZ829" s="1039"/>
      <c r="CA829" s="1039"/>
      <c r="CB829" s="1039"/>
      <c r="CC829" s="1039"/>
      <c r="CD829" s="1039"/>
      <c r="CE829" s="1039"/>
      <c r="CF829" s="1039"/>
      <c r="CG829" s="1039"/>
      <c r="CH829" s="1039"/>
      <c r="CI829" s="1039"/>
      <c r="CJ829" s="1039"/>
      <c r="CK829" s="1039"/>
      <c r="CL829" s="1039"/>
      <c r="CM829" s="1039"/>
      <c r="CN829" s="1039"/>
      <c r="CO829" s="1039"/>
      <c r="CP829" s="1039"/>
      <c r="CQ829" s="1039"/>
      <c r="CR829" s="1039"/>
      <c r="CS829" s="1039"/>
      <c r="CT829" s="1039"/>
      <c r="CU829" s="1039"/>
      <c r="CV829" s="1039"/>
      <c r="CW829" s="1039"/>
      <c r="CX829" s="1039"/>
      <c r="CY829" s="1039"/>
      <c r="CZ829" s="1039"/>
      <c r="DA829" s="1039"/>
      <c r="DB829" s="1039"/>
      <c r="DC829" s="1039"/>
      <c r="DD829" s="1039"/>
      <c r="DE829" s="1039"/>
      <c r="DF829" s="1039"/>
      <c r="DG829" s="1039"/>
      <c r="DH829" s="1039"/>
      <c r="DI829" s="1039"/>
      <c r="DJ829" s="1039"/>
      <c r="DK829" s="1039"/>
      <c r="DL829" s="1039"/>
      <c r="DM829" s="1039"/>
      <c r="DN829" s="1039"/>
      <c r="DO829" s="1039"/>
      <c r="DP829" s="1039"/>
      <c r="DQ829" s="1039"/>
      <c r="DR829" s="1039"/>
      <c r="DS829" s="1039"/>
      <c r="DT829" s="1039"/>
      <c r="DU829" s="1039"/>
      <c r="DV829" s="1039"/>
      <c r="DW829" s="1039"/>
      <c r="DX829" s="1039"/>
      <c r="DY829" s="1039"/>
      <c r="DZ829" s="1039"/>
      <c r="EA829" s="1039"/>
      <c r="EB829" s="1039"/>
      <c r="EC829" s="1039"/>
      <c r="ED829" s="1039"/>
      <c r="EE829" s="1039"/>
      <c r="EF829" s="1039"/>
      <c r="EG829" s="1039"/>
      <c r="EH829" s="1039"/>
      <c r="EI829" s="1039"/>
      <c r="EJ829" s="1039"/>
      <c r="EK829" s="1039"/>
      <c r="EL829" s="1039"/>
      <c r="EM829" s="1039"/>
      <c r="EN829" s="1039"/>
      <c r="EO829" s="1039"/>
      <c r="EP829" s="1039"/>
      <c r="EQ829" s="1039"/>
      <c r="ER829" s="1039"/>
      <c r="ES829" s="1039"/>
    </row>
    <row r="830" spans="1:149" s="1040" customFormat="1" ht="15" customHeight="1">
      <c r="A830" s="983"/>
      <c r="B830" s="1047"/>
      <c r="C830" s="983"/>
      <c r="D830" s="983"/>
      <c r="E830" s="983"/>
      <c r="F830" s="983"/>
      <c r="G830" s="983"/>
      <c r="H830" s="983"/>
      <c r="I830" s="983"/>
      <c r="J830" s="1039"/>
      <c r="K830" s="1039"/>
      <c r="L830" s="1039"/>
      <c r="M830" s="1039"/>
      <c r="N830" s="1039"/>
      <c r="O830" s="1039"/>
      <c r="P830" s="1039"/>
      <c r="Q830" s="1039"/>
      <c r="R830" s="1039"/>
      <c r="S830" s="1039"/>
      <c r="T830" s="1039"/>
      <c r="U830" s="1039"/>
      <c r="V830" s="1039"/>
      <c r="W830" s="1039"/>
      <c r="X830" s="1039"/>
      <c r="Y830" s="1039"/>
      <c r="Z830" s="1039"/>
      <c r="AA830" s="1039"/>
      <c r="AB830" s="1039"/>
      <c r="AC830" s="1039"/>
      <c r="AD830" s="1039"/>
      <c r="AE830" s="1039"/>
      <c r="AF830" s="1039"/>
      <c r="AG830" s="1039"/>
      <c r="AH830" s="1039"/>
      <c r="AI830" s="1039"/>
      <c r="AJ830" s="1039"/>
      <c r="AK830" s="1039"/>
      <c r="AL830" s="1039"/>
      <c r="AM830" s="1039"/>
      <c r="AN830" s="1039"/>
      <c r="AO830" s="1039"/>
      <c r="AP830" s="1039"/>
      <c r="AQ830" s="1039"/>
      <c r="AR830" s="1039"/>
      <c r="AS830" s="1039"/>
      <c r="AT830" s="1039"/>
      <c r="AU830" s="1039"/>
      <c r="AV830" s="1039"/>
      <c r="AW830" s="1039"/>
      <c r="AX830" s="1039"/>
      <c r="AY830" s="1039"/>
      <c r="AZ830" s="1039"/>
      <c r="BA830" s="1039"/>
      <c r="BB830" s="1039"/>
      <c r="BC830" s="1039"/>
      <c r="BD830" s="1039"/>
      <c r="BE830" s="1039"/>
      <c r="BF830" s="1039"/>
      <c r="BG830" s="1039"/>
      <c r="BH830" s="1039"/>
      <c r="BI830" s="1039"/>
      <c r="BJ830" s="1039"/>
      <c r="BK830" s="1039"/>
      <c r="BL830" s="1039"/>
      <c r="BM830" s="1039"/>
      <c r="BN830" s="1039"/>
      <c r="BO830" s="1039"/>
      <c r="BP830" s="1039"/>
      <c r="BQ830" s="1039"/>
      <c r="BR830" s="1039"/>
      <c r="BS830" s="1039"/>
      <c r="BT830" s="1039"/>
      <c r="BU830" s="1039"/>
      <c r="BV830" s="1039"/>
      <c r="BW830" s="1039"/>
      <c r="BX830" s="1039"/>
      <c r="BY830" s="1039"/>
      <c r="BZ830" s="1039"/>
      <c r="CA830" s="1039"/>
      <c r="CB830" s="1039"/>
      <c r="CC830" s="1039"/>
      <c r="CD830" s="1039"/>
      <c r="CE830" s="1039"/>
      <c r="CF830" s="1039"/>
      <c r="CG830" s="1039"/>
      <c r="CH830" s="1039"/>
      <c r="CI830" s="1039"/>
      <c r="CJ830" s="1039"/>
      <c r="CK830" s="1039"/>
      <c r="CL830" s="1039"/>
      <c r="CM830" s="1039"/>
      <c r="CN830" s="1039"/>
      <c r="CO830" s="1039"/>
      <c r="CP830" s="1039"/>
      <c r="CQ830" s="1039"/>
      <c r="CR830" s="1039"/>
      <c r="CS830" s="1039"/>
      <c r="CT830" s="1039"/>
      <c r="CU830" s="1039"/>
      <c r="CV830" s="1039"/>
      <c r="CW830" s="1039"/>
      <c r="CX830" s="1039"/>
      <c r="CY830" s="1039"/>
      <c r="CZ830" s="1039"/>
      <c r="DA830" s="1039"/>
      <c r="DB830" s="1039"/>
      <c r="DC830" s="1039"/>
      <c r="DD830" s="1039"/>
      <c r="DE830" s="1039"/>
      <c r="DF830" s="1039"/>
      <c r="DG830" s="1039"/>
      <c r="DH830" s="1039"/>
      <c r="DI830" s="1039"/>
      <c r="DJ830" s="1039"/>
      <c r="DK830" s="1039"/>
      <c r="DL830" s="1039"/>
      <c r="DM830" s="1039"/>
      <c r="DN830" s="1039"/>
      <c r="DO830" s="1039"/>
      <c r="DP830" s="1039"/>
      <c r="DQ830" s="1039"/>
      <c r="DR830" s="1039"/>
      <c r="DS830" s="1039"/>
      <c r="DT830" s="1039"/>
      <c r="DU830" s="1039"/>
      <c r="DV830" s="1039"/>
      <c r="DW830" s="1039"/>
      <c r="DX830" s="1039"/>
      <c r="DY830" s="1039"/>
      <c r="DZ830" s="1039"/>
      <c r="EA830" s="1039"/>
      <c r="EB830" s="1039"/>
      <c r="EC830" s="1039"/>
      <c r="ED830" s="1039"/>
      <c r="EE830" s="1039"/>
      <c r="EF830" s="1039"/>
      <c r="EG830" s="1039"/>
      <c r="EH830" s="1039"/>
      <c r="EI830" s="1039"/>
      <c r="EJ830" s="1039"/>
      <c r="EK830" s="1039"/>
      <c r="EL830" s="1039"/>
      <c r="EM830" s="1039"/>
      <c r="EN830" s="1039"/>
      <c r="EO830" s="1039"/>
      <c r="EP830" s="1039"/>
      <c r="EQ830" s="1039"/>
      <c r="ER830" s="1039"/>
      <c r="ES830" s="1039"/>
    </row>
    <row r="831" spans="1:149" s="983" customFormat="1" ht="15" customHeight="1">
      <c r="B831" s="1047"/>
    </row>
    <row r="832" spans="1:149" s="983" customFormat="1" ht="15" customHeight="1">
      <c r="B832" s="1047"/>
    </row>
    <row r="833" spans="1:149" s="983" customFormat="1" ht="15" customHeight="1">
      <c r="B833" s="1047"/>
    </row>
    <row r="834" spans="1:149" s="983" customFormat="1" ht="15" customHeight="1">
      <c r="B834" s="1047"/>
    </row>
    <row r="835" spans="1:149" s="983" customFormat="1" ht="15" customHeight="1">
      <c r="B835" s="1047"/>
      <c r="P835" s="1039"/>
      <c r="Q835" s="1039"/>
      <c r="R835" s="1039"/>
      <c r="S835" s="1039"/>
      <c r="T835" s="1039"/>
      <c r="U835" s="1039"/>
      <c r="V835" s="1039"/>
      <c r="W835" s="1039"/>
      <c r="X835" s="1039"/>
      <c r="Y835" s="1039"/>
      <c r="Z835" s="1039"/>
      <c r="AA835" s="1039"/>
      <c r="AB835" s="1039"/>
      <c r="AC835" s="1039"/>
      <c r="AD835" s="1039"/>
      <c r="AE835" s="1039"/>
      <c r="AF835" s="1039"/>
      <c r="AG835" s="1039"/>
      <c r="AH835" s="1039"/>
      <c r="AI835" s="1039"/>
      <c r="AJ835" s="1039"/>
      <c r="AK835" s="1039"/>
      <c r="AL835" s="1039"/>
      <c r="AM835" s="1039"/>
      <c r="AN835" s="1039"/>
      <c r="AO835" s="1039"/>
      <c r="AP835" s="1039"/>
      <c r="AQ835" s="1039"/>
      <c r="AR835" s="1039"/>
      <c r="AS835" s="1039"/>
      <c r="AT835" s="1039"/>
      <c r="AU835" s="1039"/>
      <c r="AV835" s="1039"/>
      <c r="AW835" s="1039"/>
      <c r="AX835" s="1039"/>
      <c r="AY835" s="1039"/>
      <c r="AZ835" s="1039"/>
      <c r="BA835" s="1039"/>
      <c r="BB835" s="1039"/>
      <c r="BC835" s="1039"/>
      <c r="BD835" s="1039"/>
      <c r="BE835" s="1039"/>
      <c r="BF835" s="1039"/>
      <c r="BG835" s="1039"/>
      <c r="BH835" s="1039"/>
      <c r="BI835" s="1039"/>
      <c r="BJ835" s="1039"/>
      <c r="BK835" s="1039"/>
      <c r="BL835" s="1039"/>
      <c r="BM835" s="1039"/>
      <c r="BN835" s="1039"/>
      <c r="BO835" s="1039"/>
      <c r="BP835" s="1039"/>
      <c r="BQ835" s="1039"/>
      <c r="BR835" s="1039"/>
      <c r="BS835" s="1039"/>
      <c r="BT835" s="1039"/>
      <c r="BU835" s="1039"/>
      <c r="BV835" s="1039"/>
      <c r="BW835" s="1039"/>
      <c r="BX835" s="1039"/>
      <c r="BY835" s="1039"/>
      <c r="BZ835" s="1039"/>
      <c r="CA835" s="1039"/>
      <c r="CB835" s="1039"/>
      <c r="CC835" s="1039"/>
      <c r="CD835" s="1039"/>
      <c r="CE835" s="1039"/>
      <c r="CF835" s="1039"/>
      <c r="CG835" s="1039"/>
      <c r="CH835" s="1039"/>
      <c r="CI835" s="1039"/>
      <c r="CJ835" s="1039"/>
      <c r="CK835" s="1039"/>
      <c r="CL835" s="1039"/>
      <c r="CM835" s="1039"/>
      <c r="CN835" s="1039"/>
      <c r="CO835" s="1039"/>
      <c r="CP835" s="1039"/>
      <c r="CQ835" s="1039"/>
      <c r="CR835" s="1039"/>
      <c r="CS835" s="1039"/>
      <c r="CT835" s="1039"/>
      <c r="CU835" s="1039"/>
      <c r="CV835" s="1039"/>
      <c r="CW835" s="1039"/>
      <c r="CX835" s="1039"/>
      <c r="CY835" s="1039"/>
      <c r="CZ835" s="1039"/>
      <c r="DA835" s="1039"/>
      <c r="DB835" s="1039"/>
      <c r="DC835" s="1039"/>
      <c r="DD835" s="1039"/>
      <c r="DE835" s="1039"/>
      <c r="DF835" s="1039"/>
      <c r="DG835" s="1039"/>
      <c r="DH835" s="1039"/>
      <c r="DI835" s="1039"/>
      <c r="DJ835" s="1039"/>
      <c r="DK835" s="1039"/>
      <c r="DL835" s="1039"/>
      <c r="DM835" s="1039"/>
      <c r="DN835" s="1039"/>
      <c r="DO835" s="1039"/>
      <c r="DP835" s="1039"/>
      <c r="DQ835" s="1039"/>
      <c r="DR835" s="1039"/>
      <c r="DS835" s="1039"/>
      <c r="DT835" s="1039"/>
      <c r="DU835" s="1039"/>
      <c r="DV835" s="1039"/>
      <c r="DW835" s="1039"/>
      <c r="DX835" s="1039"/>
      <c r="DY835" s="1039"/>
      <c r="DZ835" s="1039"/>
      <c r="EA835" s="1039"/>
      <c r="EB835" s="1039"/>
      <c r="EC835" s="1039"/>
      <c r="ED835" s="1039"/>
      <c r="EE835" s="1039"/>
      <c r="EF835" s="1039"/>
      <c r="EG835" s="1039"/>
      <c r="EH835" s="1039"/>
      <c r="EI835" s="1039"/>
      <c r="EJ835" s="1039"/>
      <c r="EK835" s="1039"/>
      <c r="EL835" s="1039"/>
      <c r="EM835" s="1039"/>
      <c r="EN835" s="1039"/>
      <c r="EO835" s="1039"/>
      <c r="EP835" s="1039"/>
      <c r="EQ835" s="1039"/>
      <c r="ER835" s="1039"/>
      <c r="ES835" s="1039"/>
    </row>
    <row r="836" spans="1:149" s="983" customFormat="1" ht="15" customHeight="1">
      <c r="B836" s="1047"/>
      <c r="P836" s="1039"/>
      <c r="Q836" s="1039"/>
      <c r="R836" s="1039"/>
      <c r="S836" s="1039"/>
      <c r="T836" s="1039"/>
      <c r="U836" s="1039"/>
      <c r="V836" s="1039"/>
      <c r="W836" s="1039"/>
      <c r="X836" s="1039"/>
      <c r="Y836" s="1039"/>
      <c r="Z836" s="1039"/>
      <c r="AA836" s="1039"/>
      <c r="AB836" s="1039"/>
      <c r="AC836" s="1039"/>
      <c r="AD836" s="1039"/>
      <c r="AE836" s="1039"/>
      <c r="AF836" s="1039"/>
      <c r="AG836" s="1039"/>
      <c r="AH836" s="1039"/>
      <c r="AI836" s="1039"/>
      <c r="AJ836" s="1039"/>
      <c r="AK836" s="1039"/>
      <c r="AL836" s="1039"/>
      <c r="AM836" s="1039"/>
      <c r="AN836" s="1039"/>
      <c r="AO836" s="1039"/>
      <c r="AP836" s="1039"/>
      <c r="AQ836" s="1039"/>
      <c r="AR836" s="1039"/>
      <c r="AS836" s="1039"/>
      <c r="AT836" s="1039"/>
      <c r="AU836" s="1039"/>
      <c r="AV836" s="1039"/>
      <c r="AW836" s="1039"/>
      <c r="AX836" s="1039"/>
      <c r="AY836" s="1039"/>
      <c r="AZ836" s="1039"/>
      <c r="BA836" s="1039"/>
      <c r="BB836" s="1039"/>
      <c r="BC836" s="1039"/>
      <c r="BD836" s="1039"/>
      <c r="BE836" s="1039"/>
      <c r="BF836" s="1039"/>
      <c r="BG836" s="1039"/>
      <c r="BH836" s="1039"/>
      <c r="BI836" s="1039"/>
      <c r="BJ836" s="1039"/>
      <c r="BK836" s="1039"/>
      <c r="BL836" s="1039"/>
      <c r="BM836" s="1039"/>
      <c r="BN836" s="1039"/>
      <c r="BO836" s="1039"/>
      <c r="BP836" s="1039"/>
      <c r="BQ836" s="1039"/>
      <c r="BR836" s="1039"/>
      <c r="BS836" s="1039"/>
      <c r="BT836" s="1039"/>
      <c r="BU836" s="1039"/>
      <c r="BV836" s="1039"/>
      <c r="BW836" s="1039"/>
      <c r="BX836" s="1039"/>
      <c r="BY836" s="1039"/>
      <c r="BZ836" s="1039"/>
      <c r="CA836" s="1039"/>
      <c r="CB836" s="1039"/>
      <c r="CC836" s="1039"/>
      <c r="CD836" s="1039"/>
      <c r="CE836" s="1039"/>
      <c r="CF836" s="1039"/>
      <c r="CG836" s="1039"/>
      <c r="CH836" s="1039"/>
      <c r="CI836" s="1039"/>
      <c r="CJ836" s="1039"/>
      <c r="CK836" s="1039"/>
      <c r="CL836" s="1039"/>
      <c r="CM836" s="1039"/>
      <c r="CN836" s="1039"/>
      <c r="CO836" s="1039"/>
      <c r="CP836" s="1039"/>
      <c r="CQ836" s="1039"/>
      <c r="CR836" s="1039"/>
      <c r="CS836" s="1039"/>
      <c r="CT836" s="1039"/>
      <c r="CU836" s="1039"/>
      <c r="CV836" s="1039"/>
      <c r="CW836" s="1039"/>
      <c r="CX836" s="1039"/>
      <c r="CY836" s="1039"/>
      <c r="CZ836" s="1039"/>
      <c r="DA836" s="1039"/>
      <c r="DB836" s="1039"/>
      <c r="DC836" s="1039"/>
      <c r="DD836" s="1039"/>
      <c r="DE836" s="1039"/>
      <c r="DF836" s="1039"/>
      <c r="DG836" s="1039"/>
      <c r="DH836" s="1039"/>
      <c r="DI836" s="1039"/>
      <c r="DJ836" s="1039"/>
      <c r="DK836" s="1039"/>
      <c r="DL836" s="1039"/>
      <c r="DM836" s="1039"/>
      <c r="DN836" s="1039"/>
      <c r="DO836" s="1039"/>
      <c r="DP836" s="1039"/>
      <c r="DQ836" s="1039"/>
      <c r="DR836" s="1039"/>
      <c r="DS836" s="1039"/>
      <c r="DT836" s="1039"/>
      <c r="DU836" s="1039"/>
      <c r="DV836" s="1039"/>
      <c r="DW836" s="1039"/>
      <c r="DX836" s="1039"/>
      <c r="DY836" s="1039"/>
      <c r="DZ836" s="1039"/>
      <c r="EA836" s="1039"/>
      <c r="EB836" s="1039"/>
      <c r="EC836" s="1039"/>
      <c r="ED836" s="1039"/>
      <c r="EE836" s="1039"/>
      <c r="EF836" s="1039"/>
      <c r="EG836" s="1039"/>
      <c r="EH836" s="1039"/>
      <c r="EI836" s="1039"/>
      <c r="EJ836" s="1039"/>
      <c r="EK836" s="1039"/>
      <c r="EL836" s="1039"/>
      <c r="EM836" s="1039"/>
      <c r="EN836" s="1039"/>
      <c r="EO836" s="1039"/>
      <c r="EP836" s="1039"/>
      <c r="EQ836" s="1039"/>
      <c r="ER836" s="1039"/>
      <c r="ES836" s="1039"/>
    </row>
    <row r="837" spans="1:149" s="1040" customFormat="1" ht="15" customHeight="1">
      <c r="A837" s="983"/>
      <c r="B837" s="1047"/>
      <c r="C837" s="983"/>
      <c r="D837" s="983"/>
      <c r="E837" s="983"/>
      <c r="F837" s="983"/>
      <c r="G837" s="983"/>
      <c r="H837" s="983"/>
      <c r="I837" s="983"/>
      <c r="J837" s="1039"/>
      <c r="K837" s="1039"/>
      <c r="L837" s="1039"/>
      <c r="M837" s="1039"/>
      <c r="N837" s="1039"/>
      <c r="O837" s="1039"/>
      <c r="P837" s="1039"/>
      <c r="Q837" s="1039"/>
      <c r="R837" s="1039"/>
      <c r="S837" s="1039"/>
      <c r="T837" s="1039"/>
      <c r="U837" s="1039"/>
      <c r="V837" s="1039"/>
      <c r="W837" s="1039"/>
      <c r="X837" s="1039"/>
      <c r="Y837" s="1039"/>
      <c r="Z837" s="1039"/>
      <c r="AA837" s="1039"/>
      <c r="AB837" s="1039"/>
      <c r="AC837" s="1039"/>
      <c r="AD837" s="1039"/>
      <c r="AE837" s="1039"/>
      <c r="AF837" s="1039"/>
      <c r="AG837" s="1039"/>
      <c r="AH837" s="1039"/>
      <c r="AI837" s="1039"/>
      <c r="AJ837" s="1039"/>
      <c r="AK837" s="1039"/>
      <c r="AL837" s="1039"/>
      <c r="AM837" s="1039"/>
      <c r="AN837" s="1039"/>
      <c r="AO837" s="1039"/>
      <c r="AP837" s="1039"/>
      <c r="AQ837" s="1039"/>
      <c r="AR837" s="1039"/>
      <c r="AS837" s="1039"/>
      <c r="AT837" s="1039"/>
      <c r="AU837" s="1039"/>
      <c r="AV837" s="1039"/>
      <c r="AW837" s="1039"/>
      <c r="AX837" s="1039"/>
      <c r="AY837" s="1039"/>
      <c r="AZ837" s="1039"/>
      <c r="BA837" s="1039"/>
      <c r="BB837" s="1039"/>
      <c r="BC837" s="1039"/>
      <c r="BD837" s="1039"/>
      <c r="BE837" s="1039"/>
      <c r="BF837" s="1039"/>
      <c r="BG837" s="1039"/>
      <c r="BH837" s="1039"/>
      <c r="BI837" s="1039"/>
      <c r="BJ837" s="1039"/>
      <c r="BK837" s="1039"/>
      <c r="BL837" s="1039"/>
      <c r="BM837" s="1039"/>
      <c r="BN837" s="1039"/>
      <c r="BO837" s="1039"/>
      <c r="BP837" s="1039"/>
      <c r="BQ837" s="1039"/>
      <c r="BR837" s="1039"/>
      <c r="BS837" s="1039"/>
      <c r="BT837" s="1039"/>
      <c r="BU837" s="1039"/>
      <c r="BV837" s="1039"/>
      <c r="BW837" s="1039"/>
      <c r="BX837" s="1039"/>
      <c r="BY837" s="1039"/>
      <c r="BZ837" s="1039"/>
      <c r="CA837" s="1039"/>
      <c r="CB837" s="1039"/>
      <c r="CC837" s="1039"/>
      <c r="CD837" s="1039"/>
      <c r="CE837" s="1039"/>
      <c r="CF837" s="1039"/>
      <c r="CG837" s="1039"/>
      <c r="CH837" s="1039"/>
      <c r="CI837" s="1039"/>
      <c r="CJ837" s="1039"/>
      <c r="CK837" s="1039"/>
      <c r="CL837" s="1039"/>
      <c r="CM837" s="1039"/>
      <c r="CN837" s="1039"/>
      <c r="CO837" s="1039"/>
      <c r="CP837" s="1039"/>
      <c r="CQ837" s="1039"/>
      <c r="CR837" s="1039"/>
      <c r="CS837" s="1039"/>
      <c r="CT837" s="1039"/>
      <c r="CU837" s="1039"/>
      <c r="CV837" s="1039"/>
      <c r="CW837" s="1039"/>
      <c r="CX837" s="1039"/>
      <c r="CY837" s="1039"/>
      <c r="CZ837" s="1039"/>
      <c r="DA837" s="1039"/>
      <c r="DB837" s="1039"/>
      <c r="DC837" s="1039"/>
      <c r="DD837" s="1039"/>
      <c r="DE837" s="1039"/>
      <c r="DF837" s="1039"/>
      <c r="DG837" s="1039"/>
      <c r="DH837" s="1039"/>
      <c r="DI837" s="1039"/>
      <c r="DJ837" s="1039"/>
      <c r="DK837" s="1039"/>
      <c r="DL837" s="1039"/>
      <c r="DM837" s="1039"/>
      <c r="DN837" s="1039"/>
      <c r="DO837" s="1039"/>
      <c r="DP837" s="1039"/>
      <c r="DQ837" s="1039"/>
      <c r="DR837" s="1039"/>
      <c r="DS837" s="1039"/>
      <c r="DT837" s="1039"/>
      <c r="DU837" s="1039"/>
      <c r="DV837" s="1039"/>
      <c r="DW837" s="1039"/>
      <c r="DX837" s="1039"/>
      <c r="DY837" s="1039"/>
      <c r="DZ837" s="1039"/>
      <c r="EA837" s="1039"/>
      <c r="EB837" s="1039"/>
      <c r="EC837" s="1039"/>
      <c r="ED837" s="1039"/>
      <c r="EE837" s="1039"/>
      <c r="EF837" s="1039"/>
      <c r="EG837" s="1039"/>
      <c r="EH837" s="1039"/>
      <c r="EI837" s="1039"/>
      <c r="EJ837" s="1039"/>
      <c r="EK837" s="1039"/>
      <c r="EL837" s="1039"/>
      <c r="EM837" s="1039"/>
      <c r="EN837" s="1039"/>
      <c r="EO837" s="1039"/>
      <c r="EP837" s="1039"/>
      <c r="EQ837" s="1039"/>
      <c r="ER837" s="1039"/>
      <c r="ES837" s="1039"/>
    </row>
    <row r="838" spans="1:149" s="1040" customFormat="1" ht="15" customHeight="1">
      <c r="A838" s="983"/>
      <c r="B838" s="1047"/>
      <c r="C838" s="983"/>
      <c r="D838" s="983"/>
      <c r="E838" s="983"/>
      <c r="F838" s="983"/>
      <c r="G838" s="983"/>
      <c r="H838" s="983"/>
      <c r="I838" s="983"/>
      <c r="J838" s="1039"/>
      <c r="K838" s="1039"/>
      <c r="L838" s="1039"/>
      <c r="M838" s="1039"/>
      <c r="N838" s="1039"/>
      <c r="O838" s="1039"/>
      <c r="P838" s="1039"/>
      <c r="Q838" s="1039"/>
      <c r="R838" s="1039"/>
      <c r="S838" s="1039"/>
      <c r="T838" s="1039"/>
      <c r="U838" s="1039"/>
      <c r="V838" s="1039"/>
      <c r="W838" s="1039"/>
      <c r="X838" s="1039"/>
      <c r="Y838" s="1039"/>
      <c r="Z838" s="1039"/>
      <c r="AA838" s="1039"/>
      <c r="AB838" s="1039"/>
      <c r="AC838" s="1039"/>
      <c r="AD838" s="1039"/>
      <c r="AE838" s="1039"/>
      <c r="AF838" s="1039"/>
      <c r="AG838" s="1039"/>
      <c r="AH838" s="1039"/>
      <c r="AI838" s="1039"/>
      <c r="AJ838" s="1039"/>
      <c r="AK838" s="1039"/>
      <c r="AL838" s="1039"/>
      <c r="AM838" s="1039"/>
      <c r="AN838" s="1039"/>
      <c r="AO838" s="1039"/>
      <c r="AP838" s="1039"/>
      <c r="AQ838" s="1039"/>
      <c r="AR838" s="1039"/>
      <c r="AS838" s="1039"/>
      <c r="AT838" s="1039"/>
      <c r="AU838" s="1039"/>
      <c r="AV838" s="1039"/>
      <c r="AW838" s="1039"/>
      <c r="AX838" s="1039"/>
      <c r="AY838" s="1039"/>
      <c r="AZ838" s="1039"/>
      <c r="BA838" s="1039"/>
      <c r="BB838" s="1039"/>
      <c r="BC838" s="1039"/>
      <c r="BD838" s="1039"/>
      <c r="BE838" s="1039"/>
      <c r="BF838" s="1039"/>
      <c r="BG838" s="1039"/>
      <c r="BH838" s="1039"/>
      <c r="BI838" s="1039"/>
      <c r="BJ838" s="1039"/>
      <c r="BK838" s="1039"/>
      <c r="BL838" s="1039"/>
      <c r="BM838" s="1039"/>
      <c r="BN838" s="1039"/>
      <c r="BO838" s="1039"/>
      <c r="BP838" s="1039"/>
      <c r="BQ838" s="1039"/>
      <c r="BR838" s="1039"/>
      <c r="BS838" s="1039"/>
      <c r="BT838" s="1039"/>
      <c r="BU838" s="1039"/>
      <c r="BV838" s="1039"/>
      <c r="BW838" s="1039"/>
      <c r="BX838" s="1039"/>
      <c r="BY838" s="1039"/>
      <c r="BZ838" s="1039"/>
      <c r="CA838" s="1039"/>
      <c r="CB838" s="1039"/>
      <c r="CC838" s="1039"/>
      <c r="CD838" s="1039"/>
      <c r="CE838" s="1039"/>
      <c r="CF838" s="1039"/>
      <c r="CG838" s="1039"/>
      <c r="CH838" s="1039"/>
      <c r="CI838" s="1039"/>
      <c r="CJ838" s="1039"/>
      <c r="CK838" s="1039"/>
      <c r="CL838" s="1039"/>
      <c r="CM838" s="1039"/>
      <c r="CN838" s="1039"/>
      <c r="CO838" s="1039"/>
      <c r="CP838" s="1039"/>
      <c r="CQ838" s="1039"/>
      <c r="CR838" s="1039"/>
      <c r="CS838" s="1039"/>
      <c r="CT838" s="1039"/>
      <c r="CU838" s="1039"/>
      <c r="CV838" s="1039"/>
      <c r="CW838" s="1039"/>
      <c r="CX838" s="1039"/>
      <c r="CY838" s="1039"/>
      <c r="CZ838" s="1039"/>
      <c r="DA838" s="1039"/>
      <c r="DB838" s="1039"/>
      <c r="DC838" s="1039"/>
      <c r="DD838" s="1039"/>
      <c r="DE838" s="1039"/>
      <c r="DF838" s="1039"/>
      <c r="DG838" s="1039"/>
      <c r="DH838" s="1039"/>
      <c r="DI838" s="1039"/>
      <c r="DJ838" s="1039"/>
      <c r="DK838" s="1039"/>
      <c r="DL838" s="1039"/>
      <c r="DM838" s="1039"/>
      <c r="DN838" s="1039"/>
      <c r="DO838" s="1039"/>
      <c r="DP838" s="1039"/>
      <c r="DQ838" s="1039"/>
      <c r="DR838" s="1039"/>
      <c r="DS838" s="1039"/>
      <c r="DT838" s="1039"/>
      <c r="DU838" s="1039"/>
      <c r="DV838" s="1039"/>
      <c r="DW838" s="1039"/>
      <c r="DX838" s="1039"/>
      <c r="DY838" s="1039"/>
      <c r="DZ838" s="1039"/>
      <c r="EA838" s="1039"/>
      <c r="EB838" s="1039"/>
      <c r="EC838" s="1039"/>
      <c r="ED838" s="1039"/>
      <c r="EE838" s="1039"/>
      <c r="EF838" s="1039"/>
      <c r="EG838" s="1039"/>
      <c r="EH838" s="1039"/>
      <c r="EI838" s="1039"/>
      <c r="EJ838" s="1039"/>
      <c r="EK838" s="1039"/>
      <c r="EL838" s="1039"/>
      <c r="EM838" s="1039"/>
      <c r="EN838" s="1039"/>
      <c r="EO838" s="1039"/>
      <c r="EP838" s="1039"/>
      <c r="EQ838" s="1039"/>
      <c r="ER838" s="1039"/>
      <c r="ES838" s="1039"/>
    </row>
    <row r="839" spans="1:149" s="1040" customFormat="1" ht="15" customHeight="1">
      <c r="A839" s="983"/>
      <c r="B839" s="1047"/>
      <c r="C839" s="983"/>
      <c r="D839" s="983"/>
      <c r="E839" s="983"/>
      <c r="F839" s="983"/>
      <c r="G839" s="983"/>
      <c r="H839" s="983"/>
      <c r="I839" s="983"/>
      <c r="J839" s="1039"/>
      <c r="K839" s="1039"/>
      <c r="L839" s="1039"/>
      <c r="M839" s="1039"/>
      <c r="N839" s="1039"/>
      <c r="O839" s="1039"/>
      <c r="P839" s="983"/>
      <c r="Q839" s="983"/>
      <c r="R839" s="983"/>
      <c r="S839" s="983"/>
      <c r="T839" s="983"/>
      <c r="U839" s="983"/>
      <c r="V839" s="983"/>
      <c r="W839" s="983"/>
      <c r="X839" s="983"/>
      <c r="Y839" s="983"/>
      <c r="Z839" s="983"/>
      <c r="AA839" s="983"/>
      <c r="AB839" s="983"/>
      <c r="AC839" s="983"/>
      <c r="AD839" s="983"/>
      <c r="AE839" s="983"/>
      <c r="AF839" s="983"/>
      <c r="AG839" s="983"/>
      <c r="AH839" s="983"/>
      <c r="AI839" s="983"/>
      <c r="AJ839" s="983"/>
      <c r="AK839" s="983"/>
      <c r="AL839" s="983"/>
      <c r="AM839" s="983"/>
      <c r="AN839" s="983"/>
      <c r="AO839" s="983"/>
      <c r="AP839" s="983"/>
      <c r="AQ839" s="983"/>
      <c r="AR839" s="983"/>
      <c r="AS839" s="983"/>
      <c r="AT839" s="983"/>
      <c r="AU839" s="983"/>
      <c r="AV839" s="983"/>
      <c r="AW839" s="983"/>
      <c r="AX839" s="983"/>
      <c r="AY839" s="983"/>
      <c r="AZ839" s="983"/>
      <c r="BA839" s="983"/>
      <c r="BB839" s="983"/>
      <c r="BC839" s="983"/>
      <c r="BD839" s="983"/>
      <c r="BE839" s="983"/>
      <c r="BF839" s="983"/>
      <c r="BG839" s="983"/>
      <c r="BH839" s="983"/>
      <c r="BI839" s="983"/>
      <c r="BJ839" s="983"/>
      <c r="BK839" s="983"/>
      <c r="BL839" s="983"/>
      <c r="BM839" s="983"/>
      <c r="BN839" s="983"/>
      <c r="BO839" s="983"/>
      <c r="BP839" s="983"/>
      <c r="BQ839" s="983"/>
      <c r="BR839" s="983"/>
      <c r="BS839" s="983"/>
      <c r="BT839" s="983"/>
      <c r="BU839" s="983"/>
      <c r="BV839" s="983"/>
      <c r="BW839" s="983"/>
      <c r="BX839" s="983"/>
      <c r="BY839" s="983"/>
      <c r="BZ839" s="983"/>
      <c r="CA839" s="983"/>
      <c r="CB839" s="983"/>
      <c r="CC839" s="983"/>
      <c r="CD839" s="983"/>
      <c r="CE839" s="983"/>
      <c r="CF839" s="983"/>
      <c r="CG839" s="983"/>
      <c r="CH839" s="983"/>
      <c r="CI839" s="983"/>
      <c r="CJ839" s="983"/>
      <c r="CK839" s="983"/>
      <c r="CL839" s="983"/>
      <c r="CM839" s="983"/>
      <c r="CN839" s="983"/>
      <c r="CO839" s="983"/>
      <c r="CP839" s="983"/>
      <c r="CQ839" s="983"/>
      <c r="CR839" s="983"/>
      <c r="CS839" s="983"/>
      <c r="CT839" s="983"/>
      <c r="CU839" s="983"/>
      <c r="CV839" s="983"/>
      <c r="CW839" s="983"/>
      <c r="CX839" s="983"/>
      <c r="CY839" s="983"/>
      <c r="CZ839" s="983"/>
      <c r="DA839" s="983"/>
      <c r="DB839" s="983"/>
      <c r="DC839" s="983"/>
      <c r="DD839" s="983"/>
      <c r="DE839" s="983"/>
      <c r="DF839" s="983"/>
      <c r="DG839" s="983"/>
      <c r="DH839" s="983"/>
      <c r="DI839" s="983"/>
      <c r="DJ839" s="983"/>
      <c r="DK839" s="983"/>
      <c r="DL839" s="983"/>
      <c r="DM839" s="983"/>
      <c r="DN839" s="983"/>
      <c r="DO839" s="983"/>
      <c r="DP839" s="983"/>
      <c r="DQ839" s="983"/>
      <c r="DR839" s="983"/>
      <c r="DS839" s="983"/>
      <c r="DT839" s="983"/>
      <c r="DU839" s="983"/>
      <c r="DV839" s="983"/>
      <c r="DW839" s="983"/>
      <c r="DX839" s="983"/>
      <c r="DY839" s="983"/>
      <c r="DZ839" s="983"/>
      <c r="EA839" s="983"/>
      <c r="EB839" s="983"/>
      <c r="EC839" s="983"/>
      <c r="ED839" s="983"/>
      <c r="EE839" s="983"/>
      <c r="EF839" s="983"/>
      <c r="EG839" s="983"/>
      <c r="EH839" s="983"/>
      <c r="EI839" s="983"/>
      <c r="EJ839" s="983"/>
      <c r="EK839" s="983"/>
      <c r="EL839" s="983"/>
      <c r="EM839" s="983"/>
      <c r="EN839" s="983"/>
      <c r="EO839" s="983"/>
      <c r="EP839" s="983"/>
      <c r="EQ839" s="983"/>
      <c r="ER839" s="983"/>
      <c r="ES839" s="983"/>
    </row>
    <row r="840" spans="1:149" s="1040" customFormat="1" ht="15" customHeight="1">
      <c r="A840" s="983"/>
      <c r="B840" s="1047"/>
      <c r="C840" s="983"/>
      <c r="D840" s="983"/>
      <c r="E840" s="983"/>
      <c r="F840" s="983"/>
      <c r="G840" s="983"/>
      <c r="H840" s="983"/>
      <c r="I840" s="983"/>
      <c r="J840" s="1039"/>
      <c r="K840" s="1039"/>
      <c r="L840" s="1039"/>
      <c r="M840" s="1039"/>
      <c r="N840" s="1039"/>
      <c r="O840" s="1039"/>
      <c r="P840" s="983"/>
      <c r="Q840" s="983"/>
      <c r="R840" s="983"/>
      <c r="S840" s="983"/>
      <c r="T840" s="983"/>
      <c r="U840" s="983"/>
      <c r="V840" s="983"/>
      <c r="W840" s="983"/>
      <c r="X840" s="983"/>
      <c r="Y840" s="983"/>
      <c r="Z840" s="983"/>
      <c r="AA840" s="983"/>
      <c r="AB840" s="983"/>
      <c r="AC840" s="983"/>
      <c r="AD840" s="983"/>
      <c r="AE840" s="983"/>
      <c r="AF840" s="983"/>
      <c r="AG840" s="983"/>
      <c r="AH840" s="983"/>
      <c r="AI840" s="983"/>
      <c r="AJ840" s="983"/>
      <c r="AK840" s="983"/>
      <c r="AL840" s="983"/>
      <c r="AM840" s="983"/>
      <c r="AN840" s="983"/>
      <c r="AO840" s="983"/>
      <c r="AP840" s="983"/>
      <c r="AQ840" s="983"/>
      <c r="AR840" s="983"/>
      <c r="AS840" s="983"/>
      <c r="AT840" s="983"/>
      <c r="AU840" s="983"/>
      <c r="AV840" s="983"/>
      <c r="AW840" s="983"/>
      <c r="AX840" s="983"/>
      <c r="AY840" s="983"/>
      <c r="AZ840" s="983"/>
      <c r="BA840" s="983"/>
      <c r="BB840" s="983"/>
      <c r="BC840" s="983"/>
      <c r="BD840" s="983"/>
      <c r="BE840" s="983"/>
      <c r="BF840" s="983"/>
      <c r="BG840" s="983"/>
      <c r="BH840" s="983"/>
      <c r="BI840" s="983"/>
      <c r="BJ840" s="983"/>
      <c r="BK840" s="983"/>
      <c r="BL840" s="983"/>
      <c r="BM840" s="983"/>
      <c r="BN840" s="983"/>
      <c r="BO840" s="983"/>
      <c r="BP840" s="983"/>
      <c r="BQ840" s="983"/>
      <c r="BR840" s="983"/>
      <c r="BS840" s="983"/>
      <c r="BT840" s="983"/>
      <c r="BU840" s="983"/>
      <c r="BV840" s="983"/>
      <c r="BW840" s="983"/>
      <c r="BX840" s="983"/>
      <c r="BY840" s="983"/>
      <c r="BZ840" s="983"/>
      <c r="CA840" s="983"/>
      <c r="CB840" s="983"/>
      <c r="CC840" s="983"/>
      <c r="CD840" s="983"/>
      <c r="CE840" s="983"/>
      <c r="CF840" s="983"/>
      <c r="CG840" s="983"/>
      <c r="CH840" s="983"/>
      <c r="CI840" s="983"/>
      <c r="CJ840" s="983"/>
      <c r="CK840" s="983"/>
      <c r="CL840" s="983"/>
      <c r="CM840" s="983"/>
      <c r="CN840" s="983"/>
      <c r="CO840" s="983"/>
      <c r="CP840" s="983"/>
      <c r="CQ840" s="983"/>
      <c r="CR840" s="983"/>
      <c r="CS840" s="983"/>
      <c r="CT840" s="983"/>
      <c r="CU840" s="983"/>
      <c r="CV840" s="983"/>
      <c r="CW840" s="983"/>
      <c r="CX840" s="983"/>
      <c r="CY840" s="983"/>
      <c r="CZ840" s="983"/>
      <c r="DA840" s="983"/>
      <c r="DB840" s="983"/>
      <c r="DC840" s="983"/>
      <c r="DD840" s="983"/>
      <c r="DE840" s="983"/>
      <c r="DF840" s="983"/>
      <c r="DG840" s="983"/>
      <c r="DH840" s="983"/>
      <c r="DI840" s="983"/>
      <c r="DJ840" s="983"/>
      <c r="DK840" s="983"/>
      <c r="DL840" s="983"/>
      <c r="DM840" s="983"/>
      <c r="DN840" s="983"/>
      <c r="DO840" s="983"/>
      <c r="DP840" s="983"/>
      <c r="DQ840" s="983"/>
      <c r="DR840" s="983"/>
      <c r="DS840" s="983"/>
      <c r="DT840" s="983"/>
      <c r="DU840" s="983"/>
      <c r="DV840" s="983"/>
      <c r="DW840" s="983"/>
      <c r="DX840" s="983"/>
      <c r="DY840" s="983"/>
      <c r="DZ840" s="983"/>
      <c r="EA840" s="983"/>
      <c r="EB840" s="983"/>
      <c r="EC840" s="983"/>
      <c r="ED840" s="983"/>
      <c r="EE840" s="983"/>
      <c r="EF840" s="983"/>
      <c r="EG840" s="983"/>
      <c r="EH840" s="983"/>
      <c r="EI840" s="983"/>
      <c r="EJ840" s="983"/>
      <c r="EK840" s="983"/>
      <c r="EL840" s="983"/>
      <c r="EM840" s="983"/>
      <c r="EN840" s="983"/>
      <c r="EO840" s="983"/>
      <c r="EP840" s="983"/>
      <c r="EQ840" s="983"/>
      <c r="ER840" s="983"/>
      <c r="ES840" s="983"/>
    </row>
    <row r="841" spans="1:149" s="983" customFormat="1" ht="15" customHeight="1">
      <c r="B841" s="1047"/>
    </row>
    <row r="842" spans="1:149" s="983" customFormat="1" ht="15" customHeight="1">
      <c r="B842" s="1047"/>
    </row>
    <row r="843" spans="1:149" s="983" customFormat="1" ht="15" customHeight="1">
      <c r="B843" s="1047"/>
      <c r="P843" s="1039"/>
      <c r="Q843" s="1039"/>
      <c r="R843" s="1039"/>
      <c r="S843" s="1039"/>
      <c r="T843" s="1039"/>
      <c r="U843" s="1039"/>
      <c r="V843" s="1039"/>
      <c r="W843" s="1039"/>
      <c r="X843" s="1039"/>
      <c r="Y843" s="1039"/>
      <c r="Z843" s="1039"/>
      <c r="AA843" s="1039"/>
      <c r="AB843" s="1039"/>
      <c r="AC843" s="1039"/>
      <c r="AD843" s="1039"/>
      <c r="AE843" s="1039"/>
      <c r="AF843" s="1039"/>
      <c r="AG843" s="1039"/>
      <c r="AH843" s="1039"/>
      <c r="AI843" s="1039"/>
      <c r="AJ843" s="1039"/>
      <c r="AK843" s="1039"/>
      <c r="AL843" s="1039"/>
      <c r="AM843" s="1039"/>
      <c r="AN843" s="1039"/>
      <c r="AO843" s="1039"/>
      <c r="AP843" s="1039"/>
      <c r="AQ843" s="1039"/>
      <c r="AR843" s="1039"/>
      <c r="AS843" s="1039"/>
      <c r="AT843" s="1039"/>
      <c r="AU843" s="1039"/>
      <c r="AV843" s="1039"/>
      <c r="AW843" s="1039"/>
      <c r="AX843" s="1039"/>
      <c r="AY843" s="1039"/>
      <c r="AZ843" s="1039"/>
      <c r="BA843" s="1039"/>
      <c r="BB843" s="1039"/>
      <c r="BC843" s="1039"/>
      <c r="BD843" s="1039"/>
      <c r="BE843" s="1039"/>
      <c r="BF843" s="1039"/>
      <c r="BG843" s="1039"/>
      <c r="BH843" s="1039"/>
      <c r="BI843" s="1039"/>
      <c r="BJ843" s="1039"/>
      <c r="BK843" s="1039"/>
      <c r="BL843" s="1039"/>
      <c r="BM843" s="1039"/>
      <c r="BN843" s="1039"/>
      <c r="BO843" s="1039"/>
      <c r="BP843" s="1039"/>
      <c r="BQ843" s="1039"/>
      <c r="BR843" s="1039"/>
      <c r="BS843" s="1039"/>
      <c r="BT843" s="1039"/>
      <c r="BU843" s="1039"/>
      <c r="BV843" s="1039"/>
      <c r="BW843" s="1039"/>
      <c r="BX843" s="1039"/>
      <c r="BY843" s="1039"/>
      <c r="BZ843" s="1039"/>
      <c r="CA843" s="1039"/>
      <c r="CB843" s="1039"/>
      <c r="CC843" s="1039"/>
      <c r="CD843" s="1039"/>
      <c r="CE843" s="1039"/>
      <c r="CF843" s="1039"/>
      <c r="CG843" s="1039"/>
      <c r="CH843" s="1039"/>
      <c r="CI843" s="1039"/>
      <c r="CJ843" s="1039"/>
      <c r="CK843" s="1039"/>
      <c r="CL843" s="1039"/>
      <c r="CM843" s="1039"/>
      <c r="CN843" s="1039"/>
      <c r="CO843" s="1039"/>
      <c r="CP843" s="1039"/>
      <c r="CQ843" s="1039"/>
      <c r="CR843" s="1039"/>
      <c r="CS843" s="1039"/>
      <c r="CT843" s="1039"/>
      <c r="CU843" s="1039"/>
      <c r="CV843" s="1039"/>
      <c r="CW843" s="1039"/>
      <c r="CX843" s="1039"/>
      <c r="CY843" s="1039"/>
      <c r="CZ843" s="1039"/>
      <c r="DA843" s="1039"/>
      <c r="DB843" s="1039"/>
      <c r="DC843" s="1039"/>
      <c r="DD843" s="1039"/>
      <c r="DE843" s="1039"/>
      <c r="DF843" s="1039"/>
      <c r="DG843" s="1039"/>
      <c r="DH843" s="1039"/>
      <c r="DI843" s="1039"/>
      <c r="DJ843" s="1039"/>
      <c r="DK843" s="1039"/>
      <c r="DL843" s="1039"/>
      <c r="DM843" s="1039"/>
      <c r="DN843" s="1039"/>
      <c r="DO843" s="1039"/>
      <c r="DP843" s="1039"/>
      <c r="DQ843" s="1039"/>
      <c r="DR843" s="1039"/>
      <c r="DS843" s="1039"/>
      <c r="DT843" s="1039"/>
      <c r="DU843" s="1039"/>
      <c r="DV843" s="1039"/>
      <c r="DW843" s="1039"/>
      <c r="DX843" s="1039"/>
      <c r="DY843" s="1039"/>
      <c r="DZ843" s="1039"/>
      <c r="EA843" s="1039"/>
      <c r="EB843" s="1039"/>
      <c r="EC843" s="1039"/>
      <c r="ED843" s="1039"/>
      <c r="EE843" s="1039"/>
      <c r="EF843" s="1039"/>
      <c r="EG843" s="1039"/>
      <c r="EH843" s="1039"/>
      <c r="EI843" s="1039"/>
      <c r="EJ843" s="1039"/>
      <c r="EK843" s="1039"/>
      <c r="EL843" s="1039"/>
      <c r="EM843" s="1039"/>
      <c r="EN843" s="1039"/>
      <c r="EO843" s="1039"/>
      <c r="EP843" s="1039"/>
      <c r="EQ843" s="1039"/>
      <c r="ER843" s="1039"/>
      <c r="ES843" s="1039"/>
    </row>
    <row r="844" spans="1:149" s="983" customFormat="1" ht="15" customHeight="1">
      <c r="B844" s="1047"/>
      <c r="P844" s="1039"/>
      <c r="Q844" s="1039"/>
      <c r="R844" s="1039"/>
      <c r="S844" s="1039"/>
      <c r="T844" s="1039"/>
      <c r="U844" s="1039"/>
      <c r="V844" s="1039"/>
      <c r="W844" s="1039"/>
      <c r="X844" s="1039"/>
      <c r="Y844" s="1039"/>
      <c r="Z844" s="1039"/>
      <c r="AA844" s="1039"/>
      <c r="AB844" s="1039"/>
      <c r="AC844" s="1039"/>
      <c r="AD844" s="1039"/>
      <c r="AE844" s="1039"/>
      <c r="AF844" s="1039"/>
      <c r="AG844" s="1039"/>
      <c r="AH844" s="1039"/>
      <c r="AI844" s="1039"/>
      <c r="AJ844" s="1039"/>
      <c r="AK844" s="1039"/>
      <c r="AL844" s="1039"/>
      <c r="AM844" s="1039"/>
      <c r="AN844" s="1039"/>
      <c r="AO844" s="1039"/>
      <c r="AP844" s="1039"/>
      <c r="AQ844" s="1039"/>
      <c r="AR844" s="1039"/>
      <c r="AS844" s="1039"/>
      <c r="AT844" s="1039"/>
      <c r="AU844" s="1039"/>
      <c r="AV844" s="1039"/>
      <c r="AW844" s="1039"/>
      <c r="AX844" s="1039"/>
      <c r="AY844" s="1039"/>
      <c r="AZ844" s="1039"/>
      <c r="BA844" s="1039"/>
      <c r="BB844" s="1039"/>
      <c r="BC844" s="1039"/>
      <c r="BD844" s="1039"/>
      <c r="BE844" s="1039"/>
      <c r="BF844" s="1039"/>
      <c r="BG844" s="1039"/>
      <c r="BH844" s="1039"/>
      <c r="BI844" s="1039"/>
      <c r="BJ844" s="1039"/>
      <c r="BK844" s="1039"/>
      <c r="BL844" s="1039"/>
      <c r="BM844" s="1039"/>
      <c r="BN844" s="1039"/>
      <c r="BO844" s="1039"/>
      <c r="BP844" s="1039"/>
      <c r="BQ844" s="1039"/>
      <c r="BR844" s="1039"/>
      <c r="BS844" s="1039"/>
      <c r="BT844" s="1039"/>
      <c r="BU844" s="1039"/>
      <c r="BV844" s="1039"/>
      <c r="BW844" s="1039"/>
      <c r="BX844" s="1039"/>
      <c r="BY844" s="1039"/>
      <c r="BZ844" s="1039"/>
      <c r="CA844" s="1039"/>
      <c r="CB844" s="1039"/>
      <c r="CC844" s="1039"/>
      <c r="CD844" s="1039"/>
      <c r="CE844" s="1039"/>
      <c r="CF844" s="1039"/>
      <c r="CG844" s="1039"/>
      <c r="CH844" s="1039"/>
      <c r="CI844" s="1039"/>
      <c r="CJ844" s="1039"/>
      <c r="CK844" s="1039"/>
      <c r="CL844" s="1039"/>
      <c r="CM844" s="1039"/>
      <c r="CN844" s="1039"/>
      <c r="CO844" s="1039"/>
      <c r="CP844" s="1039"/>
      <c r="CQ844" s="1039"/>
      <c r="CR844" s="1039"/>
      <c r="CS844" s="1039"/>
      <c r="CT844" s="1039"/>
      <c r="CU844" s="1039"/>
      <c r="CV844" s="1039"/>
      <c r="CW844" s="1039"/>
      <c r="CX844" s="1039"/>
      <c r="CY844" s="1039"/>
      <c r="CZ844" s="1039"/>
      <c r="DA844" s="1039"/>
      <c r="DB844" s="1039"/>
      <c r="DC844" s="1039"/>
      <c r="DD844" s="1039"/>
      <c r="DE844" s="1039"/>
      <c r="DF844" s="1039"/>
      <c r="DG844" s="1039"/>
      <c r="DH844" s="1039"/>
      <c r="DI844" s="1039"/>
      <c r="DJ844" s="1039"/>
      <c r="DK844" s="1039"/>
      <c r="DL844" s="1039"/>
      <c r="DM844" s="1039"/>
      <c r="DN844" s="1039"/>
      <c r="DO844" s="1039"/>
      <c r="DP844" s="1039"/>
      <c r="DQ844" s="1039"/>
      <c r="DR844" s="1039"/>
      <c r="DS844" s="1039"/>
      <c r="DT844" s="1039"/>
      <c r="DU844" s="1039"/>
      <c r="DV844" s="1039"/>
      <c r="DW844" s="1039"/>
      <c r="DX844" s="1039"/>
      <c r="DY844" s="1039"/>
      <c r="DZ844" s="1039"/>
      <c r="EA844" s="1039"/>
      <c r="EB844" s="1039"/>
      <c r="EC844" s="1039"/>
      <c r="ED844" s="1039"/>
      <c r="EE844" s="1039"/>
      <c r="EF844" s="1039"/>
      <c r="EG844" s="1039"/>
      <c r="EH844" s="1039"/>
      <c r="EI844" s="1039"/>
      <c r="EJ844" s="1039"/>
      <c r="EK844" s="1039"/>
      <c r="EL844" s="1039"/>
      <c r="EM844" s="1039"/>
      <c r="EN844" s="1039"/>
      <c r="EO844" s="1039"/>
      <c r="EP844" s="1039"/>
      <c r="EQ844" s="1039"/>
      <c r="ER844" s="1039"/>
      <c r="ES844" s="1039"/>
    </row>
    <row r="845" spans="1:149" s="983" customFormat="1" ht="15" customHeight="1">
      <c r="B845" s="1047"/>
      <c r="P845" s="1039"/>
      <c r="Q845" s="1039"/>
      <c r="R845" s="1039"/>
      <c r="S845" s="1039"/>
      <c r="T845" s="1039"/>
      <c r="U845" s="1039"/>
      <c r="V845" s="1039"/>
      <c r="W845" s="1039"/>
      <c r="X845" s="1039"/>
      <c r="Y845" s="1039"/>
      <c r="Z845" s="1039"/>
      <c r="AA845" s="1039"/>
      <c r="AB845" s="1039"/>
      <c r="AC845" s="1039"/>
      <c r="AD845" s="1039"/>
      <c r="AE845" s="1039"/>
      <c r="AF845" s="1039"/>
      <c r="AG845" s="1039"/>
      <c r="AH845" s="1039"/>
      <c r="AI845" s="1039"/>
      <c r="AJ845" s="1039"/>
      <c r="AK845" s="1039"/>
      <c r="AL845" s="1039"/>
      <c r="AM845" s="1039"/>
      <c r="AN845" s="1039"/>
      <c r="AO845" s="1039"/>
      <c r="AP845" s="1039"/>
      <c r="AQ845" s="1039"/>
      <c r="AR845" s="1039"/>
      <c r="AS845" s="1039"/>
      <c r="AT845" s="1039"/>
      <c r="AU845" s="1039"/>
      <c r="AV845" s="1039"/>
      <c r="AW845" s="1039"/>
      <c r="AX845" s="1039"/>
      <c r="AY845" s="1039"/>
      <c r="AZ845" s="1039"/>
      <c r="BA845" s="1039"/>
      <c r="BB845" s="1039"/>
      <c r="BC845" s="1039"/>
      <c r="BD845" s="1039"/>
      <c r="BE845" s="1039"/>
      <c r="BF845" s="1039"/>
      <c r="BG845" s="1039"/>
      <c r="BH845" s="1039"/>
      <c r="BI845" s="1039"/>
      <c r="BJ845" s="1039"/>
      <c r="BK845" s="1039"/>
      <c r="BL845" s="1039"/>
      <c r="BM845" s="1039"/>
      <c r="BN845" s="1039"/>
      <c r="BO845" s="1039"/>
      <c r="BP845" s="1039"/>
      <c r="BQ845" s="1039"/>
      <c r="BR845" s="1039"/>
      <c r="BS845" s="1039"/>
      <c r="BT845" s="1039"/>
      <c r="BU845" s="1039"/>
      <c r="BV845" s="1039"/>
      <c r="BW845" s="1039"/>
      <c r="BX845" s="1039"/>
      <c r="BY845" s="1039"/>
      <c r="BZ845" s="1039"/>
      <c r="CA845" s="1039"/>
      <c r="CB845" s="1039"/>
      <c r="CC845" s="1039"/>
      <c r="CD845" s="1039"/>
      <c r="CE845" s="1039"/>
      <c r="CF845" s="1039"/>
      <c r="CG845" s="1039"/>
      <c r="CH845" s="1039"/>
      <c r="CI845" s="1039"/>
      <c r="CJ845" s="1039"/>
      <c r="CK845" s="1039"/>
      <c r="CL845" s="1039"/>
      <c r="CM845" s="1039"/>
      <c r="CN845" s="1039"/>
      <c r="CO845" s="1039"/>
      <c r="CP845" s="1039"/>
      <c r="CQ845" s="1039"/>
      <c r="CR845" s="1039"/>
      <c r="CS845" s="1039"/>
      <c r="CT845" s="1039"/>
      <c r="CU845" s="1039"/>
      <c r="CV845" s="1039"/>
      <c r="CW845" s="1039"/>
      <c r="CX845" s="1039"/>
      <c r="CY845" s="1039"/>
      <c r="CZ845" s="1039"/>
      <c r="DA845" s="1039"/>
      <c r="DB845" s="1039"/>
      <c r="DC845" s="1039"/>
      <c r="DD845" s="1039"/>
      <c r="DE845" s="1039"/>
      <c r="DF845" s="1039"/>
      <c r="DG845" s="1039"/>
      <c r="DH845" s="1039"/>
      <c r="DI845" s="1039"/>
      <c r="DJ845" s="1039"/>
      <c r="DK845" s="1039"/>
      <c r="DL845" s="1039"/>
      <c r="DM845" s="1039"/>
      <c r="DN845" s="1039"/>
      <c r="DO845" s="1039"/>
      <c r="DP845" s="1039"/>
      <c r="DQ845" s="1039"/>
      <c r="DR845" s="1039"/>
      <c r="DS845" s="1039"/>
      <c r="DT845" s="1039"/>
      <c r="DU845" s="1039"/>
      <c r="DV845" s="1039"/>
      <c r="DW845" s="1039"/>
      <c r="DX845" s="1039"/>
      <c r="DY845" s="1039"/>
      <c r="DZ845" s="1039"/>
      <c r="EA845" s="1039"/>
      <c r="EB845" s="1039"/>
      <c r="EC845" s="1039"/>
      <c r="ED845" s="1039"/>
      <c r="EE845" s="1039"/>
      <c r="EF845" s="1039"/>
      <c r="EG845" s="1039"/>
      <c r="EH845" s="1039"/>
      <c r="EI845" s="1039"/>
      <c r="EJ845" s="1039"/>
      <c r="EK845" s="1039"/>
      <c r="EL845" s="1039"/>
      <c r="EM845" s="1039"/>
      <c r="EN845" s="1039"/>
      <c r="EO845" s="1039"/>
      <c r="EP845" s="1039"/>
      <c r="EQ845" s="1039"/>
      <c r="ER845" s="1039"/>
      <c r="ES845" s="1039"/>
    </row>
    <row r="846" spans="1:149" s="983" customFormat="1" ht="15" customHeight="1">
      <c r="B846" s="1047"/>
      <c r="P846" s="1039"/>
      <c r="Q846" s="1039"/>
      <c r="R846" s="1039"/>
      <c r="S846" s="1039"/>
      <c r="T846" s="1039"/>
      <c r="U846" s="1039"/>
      <c r="V846" s="1039"/>
      <c r="W846" s="1039"/>
      <c r="X846" s="1039"/>
      <c r="Y846" s="1039"/>
      <c r="Z846" s="1039"/>
      <c r="AA846" s="1039"/>
      <c r="AB846" s="1039"/>
      <c r="AC846" s="1039"/>
      <c r="AD846" s="1039"/>
      <c r="AE846" s="1039"/>
      <c r="AF846" s="1039"/>
      <c r="AG846" s="1039"/>
      <c r="AH846" s="1039"/>
      <c r="AI846" s="1039"/>
      <c r="AJ846" s="1039"/>
      <c r="AK846" s="1039"/>
      <c r="AL846" s="1039"/>
      <c r="AM846" s="1039"/>
      <c r="AN846" s="1039"/>
      <c r="AO846" s="1039"/>
      <c r="AP846" s="1039"/>
      <c r="AQ846" s="1039"/>
      <c r="AR846" s="1039"/>
      <c r="AS846" s="1039"/>
      <c r="AT846" s="1039"/>
      <c r="AU846" s="1039"/>
      <c r="AV846" s="1039"/>
      <c r="AW846" s="1039"/>
      <c r="AX846" s="1039"/>
      <c r="AY846" s="1039"/>
      <c r="AZ846" s="1039"/>
      <c r="BA846" s="1039"/>
      <c r="BB846" s="1039"/>
      <c r="BC846" s="1039"/>
      <c r="BD846" s="1039"/>
      <c r="BE846" s="1039"/>
      <c r="BF846" s="1039"/>
      <c r="BG846" s="1039"/>
      <c r="BH846" s="1039"/>
      <c r="BI846" s="1039"/>
      <c r="BJ846" s="1039"/>
      <c r="BK846" s="1039"/>
      <c r="BL846" s="1039"/>
      <c r="BM846" s="1039"/>
      <c r="BN846" s="1039"/>
      <c r="BO846" s="1039"/>
      <c r="BP846" s="1039"/>
      <c r="BQ846" s="1039"/>
      <c r="BR846" s="1039"/>
      <c r="BS846" s="1039"/>
      <c r="BT846" s="1039"/>
      <c r="BU846" s="1039"/>
      <c r="BV846" s="1039"/>
      <c r="BW846" s="1039"/>
      <c r="BX846" s="1039"/>
      <c r="BY846" s="1039"/>
      <c r="BZ846" s="1039"/>
      <c r="CA846" s="1039"/>
      <c r="CB846" s="1039"/>
      <c r="CC846" s="1039"/>
      <c r="CD846" s="1039"/>
      <c r="CE846" s="1039"/>
      <c r="CF846" s="1039"/>
      <c r="CG846" s="1039"/>
      <c r="CH846" s="1039"/>
      <c r="CI846" s="1039"/>
      <c r="CJ846" s="1039"/>
      <c r="CK846" s="1039"/>
      <c r="CL846" s="1039"/>
      <c r="CM846" s="1039"/>
      <c r="CN846" s="1039"/>
      <c r="CO846" s="1039"/>
      <c r="CP846" s="1039"/>
      <c r="CQ846" s="1039"/>
      <c r="CR846" s="1039"/>
      <c r="CS846" s="1039"/>
      <c r="CT846" s="1039"/>
      <c r="CU846" s="1039"/>
      <c r="CV846" s="1039"/>
      <c r="CW846" s="1039"/>
      <c r="CX846" s="1039"/>
      <c r="CY846" s="1039"/>
      <c r="CZ846" s="1039"/>
      <c r="DA846" s="1039"/>
      <c r="DB846" s="1039"/>
      <c r="DC846" s="1039"/>
      <c r="DD846" s="1039"/>
      <c r="DE846" s="1039"/>
      <c r="DF846" s="1039"/>
      <c r="DG846" s="1039"/>
      <c r="DH846" s="1039"/>
      <c r="DI846" s="1039"/>
      <c r="DJ846" s="1039"/>
      <c r="DK846" s="1039"/>
      <c r="DL846" s="1039"/>
      <c r="DM846" s="1039"/>
      <c r="DN846" s="1039"/>
      <c r="DO846" s="1039"/>
      <c r="DP846" s="1039"/>
      <c r="DQ846" s="1039"/>
      <c r="DR846" s="1039"/>
      <c r="DS846" s="1039"/>
      <c r="DT846" s="1039"/>
      <c r="DU846" s="1039"/>
      <c r="DV846" s="1039"/>
      <c r="DW846" s="1039"/>
      <c r="DX846" s="1039"/>
      <c r="DY846" s="1039"/>
      <c r="DZ846" s="1039"/>
      <c r="EA846" s="1039"/>
      <c r="EB846" s="1039"/>
      <c r="EC846" s="1039"/>
      <c r="ED846" s="1039"/>
      <c r="EE846" s="1039"/>
      <c r="EF846" s="1039"/>
      <c r="EG846" s="1039"/>
      <c r="EH846" s="1039"/>
      <c r="EI846" s="1039"/>
      <c r="EJ846" s="1039"/>
      <c r="EK846" s="1039"/>
      <c r="EL846" s="1039"/>
      <c r="EM846" s="1039"/>
      <c r="EN846" s="1039"/>
      <c r="EO846" s="1039"/>
      <c r="EP846" s="1039"/>
      <c r="EQ846" s="1039"/>
      <c r="ER846" s="1039"/>
      <c r="ES846" s="1039"/>
    </row>
    <row r="847" spans="1:149" s="1040" customFormat="1" ht="15" customHeight="1">
      <c r="A847" s="983"/>
      <c r="B847" s="1047"/>
      <c r="C847" s="983"/>
      <c r="D847" s="983"/>
      <c r="E847" s="983"/>
      <c r="F847" s="983"/>
      <c r="G847" s="983"/>
      <c r="H847" s="983"/>
      <c r="I847" s="983"/>
      <c r="J847" s="1039"/>
      <c r="K847" s="1039"/>
      <c r="L847" s="1039"/>
      <c r="M847" s="1039"/>
      <c r="N847" s="1039"/>
      <c r="O847" s="1039"/>
      <c r="P847" s="983"/>
      <c r="Q847" s="983"/>
      <c r="R847" s="983"/>
      <c r="S847" s="983"/>
      <c r="T847" s="983"/>
      <c r="U847" s="983"/>
      <c r="V847" s="983"/>
      <c r="W847" s="983"/>
      <c r="X847" s="983"/>
      <c r="Y847" s="983"/>
      <c r="Z847" s="983"/>
      <c r="AA847" s="983"/>
      <c r="AB847" s="983"/>
      <c r="AC847" s="983"/>
      <c r="AD847" s="983"/>
      <c r="AE847" s="983"/>
      <c r="AF847" s="983"/>
      <c r="AG847" s="983"/>
      <c r="AH847" s="983"/>
      <c r="AI847" s="983"/>
      <c r="AJ847" s="983"/>
      <c r="AK847" s="983"/>
      <c r="AL847" s="983"/>
      <c r="AM847" s="983"/>
      <c r="AN847" s="983"/>
      <c r="AO847" s="983"/>
      <c r="AP847" s="983"/>
      <c r="AQ847" s="983"/>
      <c r="AR847" s="983"/>
      <c r="AS847" s="983"/>
      <c r="AT847" s="983"/>
      <c r="AU847" s="983"/>
      <c r="AV847" s="983"/>
      <c r="AW847" s="983"/>
      <c r="AX847" s="983"/>
      <c r="AY847" s="983"/>
      <c r="AZ847" s="983"/>
      <c r="BA847" s="983"/>
      <c r="BB847" s="983"/>
      <c r="BC847" s="983"/>
      <c r="BD847" s="983"/>
      <c r="BE847" s="983"/>
      <c r="BF847" s="983"/>
      <c r="BG847" s="983"/>
      <c r="BH847" s="983"/>
      <c r="BI847" s="983"/>
      <c r="BJ847" s="983"/>
      <c r="BK847" s="983"/>
      <c r="BL847" s="983"/>
      <c r="BM847" s="983"/>
      <c r="BN847" s="983"/>
      <c r="BO847" s="983"/>
      <c r="BP847" s="983"/>
      <c r="BQ847" s="983"/>
      <c r="BR847" s="983"/>
      <c r="BS847" s="983"/>
      <c r="BT847" s="983"/>
      <c r="BU847" s="983"/>
      <c r="BV847" s="983"/>
      <c r="BW847" s="983"/>
      <c r="BX847" s="983"/>
      <c r="BY847" s="983"/>
      <c r="BZ847" s="983"/>
      <c r="CA847" s="983"/>
      <c r="CB847" s="983"/>
      <c r="CC847" s="983"/>
      <c r="CD847" s="983"/>
      <c r="CE847" s="983"/>
      <c r="CF847" s="983"/>
      <c r="CG847" s="983"/>
      <c r="CH847" s="983"/>
      <c r="CI847" s="983"/>
      <c r="CJ847" s="983"/>
      <c r="CK847" s="983"/>
      <c r="CL847" s="983"/>
      <c r="CM847" s="983"/>
      <c r="CN847" s="983"/>
      <c r="CO847" s="983"/>
      <c r="CP847" s="983"/>
      <c r="CQ847" s="983"/>
      <c r="CR847" s="983"/>
      <c r="CS847" s="983"/>
      <c r="CT847" s="983"/>
      <c r="CU847" s="983"/>
      <c r="CV847" s="983"/>
      <c r="CW847" s="983"/>
      <c r="CX847" s="983"/>
      <c r="CY847" s="983"/>
      <c r="CZ847" s="983"/>
      <c r="DA847" s="983"/>
      <c r="DB847" s="983"/>
      <c r="DC847" s="983"/>
      <c r="DD847" s="983"/>
      <c r="DE847" s="983"/>
      <c r="DF847" s="983"/>
      <c r="DG847" s="983"/>
      <c r="DH847" s="983"/>
      <c r="DI847" s="983"/>
      <c r="DJ847" s="983"/>
      <c r="DK847" s="983"/>
      <c r="DL847" s="983"/>
      <c r="DM847" s="983"/>
      <c r="DN847" s="983"/>
      <c r="DO847" s="983"/>
      <c r="DP847" s="983"/>
      <c r="DQ847" s="983"/>
      <c r="DR847" s="983"/>
      <c r="DS847" s="983"/>
      <c r="DT847" s="983"/>
      <c r="DU847" s="983"/>
      <c r="DV847" s="983"/>
      <c r="DW847" s="983"/>
      <c r="DX847" s="983"/>
      <c r="DY847" s="983"/>
      <c r="DZ847" s="983"/>
      <c r="EA847" s="983"/>
      <c r="EB847" s="983"/>
      <c r="EC847" s="983"/>
      <c r="ED847" s="983"/>
      <c r="EE847" s="983"/>
      <c r="EF847" s="983"/>
      <c r="EG847" s="983"/>
      <c r="EH847" s="983"/>
      <c r="EI847" s="983"/>
      <c r="EJ847" s="983"/>
      <c r="EK847" s="983"/>
      <c r="EL847" s="983"/>
      <c r="EM847" s="983"/>
      <c r="EN847" s="983"/>
      <c r="EO847" s="983"/>
      <c r="EP847" s="983"/>
      <c r="EQ847" s="983"/>
      <c r="ER847" s="983"/>
      <c r="ES847" s="983"/>
    </row>
    <row r="848" spans="1:149" s="1040" customFormat="1" ht="15" customHeight="1">
      <c r="A848" s="983"/>
      <c r="B848" s="1047"/>
      <c r="C848" s="983"/>
      <c r="D848" s="983"/>
      <c r="E848" s="983"/>
      <c r="F848" s="983"/>
      <c r="G848" s="983"/>
      <c r="H848" s="983"/>
      <c r="I848" s="983"/>
      <c r="J848" s="1039"/>
      <c r="K848" s="1039"/>
      <c r="L848" s="1039"/>
      <c r="M848" s="1039"/>
      <c r="N848" s="1039"/>
      <c r="O848" s="1039"/>
      <c r="P848" s="983"/>
      <c r="Q848" s="983"/>
      <c r="R848" s="983"/>
      <c r="S848" s="983"/>
      <c r="T848" s="983"/>
      <c r="U848" s="983"/>
      <c r="V848" s="983"/>
      <c r="W848" s="983"/>
      <c r="X848" s="983"/>
      <c r="Y848" s="983"/>
      <c r="Z848" s="983"/>
      <c r="AA848" s="983"/>
      <c r="AB848" s="983"/>
      <c r="AC848" s="983"/>
      <c r="AD848" s="983"/>
      <c r="AE848" s="983"/>
      <c r="AF848" s="983"/>
      <c r="AG848" s="983"/>
      <c r="AH848" s="983"/>
      <c r="AI848" s="983"/>
      <c r="AJ848" s="983"/>
      <c r="AK848" s="983"/>
      <c r="AL848" s="983"/>
      <c r="AM848" s="983"/>
      <c r="AN848" s="983"/>
      <c r="AO848" s="983"/>
      <c r="AP848" s="983"/>
      <c r="AQ848" s="983"/>
      <c r="AR848" s="983"/>
      <c r="AS848" s="983"/>
      <c r="AT848" s="983"/>
      <c r="AU848" s="983"/>
      <c r="AV848" s="983"/>
      <c r="AW848" s="983"/>
      <c r="AX848" s="983"/>
      <c r="AY848" s="983"/>
      <c r="AZ848" s="983"/>
      <c r="BA848" s="983"/>
      <c r="BB848" s="983"/>
      <c r="BC848" s="983"/>
      <c r="BD848" s="983"/>
      <c r="BE848" s="983"/>
      <c r="BF848" s="983"/>
      <c r="BG848" s="983"/>
      <c r="BH848" s="983"/>
      <c r="BI848" s="983"/>
      <c r="BJ848" s="983"/>
      <c r="BK848" s="983"/>
      <c r="BL848" s="983"/>
      <c r="BM848" s="983"/>
      <c r="BN848" s="983"/>
      <c r="BO848" s="983"/>
      <c r="BP848" s="983"/>
      <c r="BQ848" s="983"/>
      <c r="BR848" s="983"/>
      <c r="BS848" s="983"/>
      <c r="BT848" s="983"/>
      <c r="BU848" s="983"/>
      <c r="BV848" s="983"/>
      <c r="BW848" s="983"/>
      <c r="BX848" s="983"/>
      <c r="BY848" s="983"/>
      <c r="BZ848" s="983"/>
      <c r="CA848" s="983"/>
      <c r="CB848" s="983"/>
      <c r="CC848" s="983"/>
      <c r="CD848" s="983"/>
      <c r="CE848" s="983"/>
      <c r="CF848" s="983"/>
      <c r="CG848" s="983"/>
      <c r="CH848" s="983"/>
      <c r="CI848" s="983"/>
      <c r="CJ848" s="983"/>
      <c r="CK848" s="983"/>
      <c r="CL848" s="983"/>
      <c r="CM848" s="983"/>
      <c r="CN848" s="983"/>
      <c r="CO848" s="983"/>
      <c r="CP848" s="983"/>
      <c r="CQ848" s="983"/>
      <c r="CR848" s="983"/>
      <c r="CS848" s="983"/>
      <c r="CT848" s="983"/>
      <c r="CU848" s="983"/>
      <c r="CV848" s="983"/>
      <c r="CW848" s="983"/>
      <c r="CX848" s="983"/>
      <c r="CY848" s="983"/>
      <c r="CZ848" s="983"/>
      <c r="DA848" s="983"/>
      <c r="DB848" s="983"/>
      <c r="DC848" s="983"/>
      <c r="DD848" s="983"/>
      <c r="DE848" s="983"/>
      <c r="DF848" s="983"/>
      <c r="DG848" s="983"/>
      <c r="DH848" s="983"/>
      <c r="DI848" s="983"/>
      <c r="DJ848" s="983"/>
      <c r="DK848" s="983"/>
      <c r="DL848" s="983"/>
      <c r="DM848" s="983"/>
      <c r="DN848" s="983"/>
      <c r="DO848" s="983"/>
      <c r="DP848" s="983"/>
      <c r="DQ848" s="983"/>
      <c r="DR848" s="983"/>
      <c r="DS848" s="983"/>
      <c r="DT848" s="983"/>
      <c r="DU848" s="983"/>
      <c r="DV848" s="983"/>
      <c r="DW848" s="983"/>
      <c r="DX848" s="983"/>
      <c r="DY848" s="983"/>
      <c r="DZ848" s="983"/>
      <c r="EA848" s="983"/>
      <c r="EB848" s="983"/>
      <c r="EC848" s="983"/>
      <c r="ED848" s="983"/>
      <c r="EE848" s="983"/>
      <c r="EF848" s="983"/>
      <c r="EG848" s="983"/>
      <c r="EH848" s="983"/>
      <c r="EI848" s="983"/>
      <c r="EJ848" s="983"/>
      <c r="EK848" s="983"/>
      <c r="EL848" s="983"/>
      <c r="EM848" s="983"/>
      <c r="EN848" s="983"/>
      <c r="EO848" s="983"/>
      <c r="EP848" s="983"/>
      <c r="EQ848" s="983"/>
      <c r="ER848" s="983"/>
      <c r="ES848" s="983"/>
    </row>
    <row r="849" spans="1:149" s="1040" customFormat="1" ht="15" customHeight="1">
      <c r="A849" s="983"/>
      <c r="B849" s="1047"/>
      <c r="C849" s="983"/>
      <c r="D849" s="983"/>
      <c r="E849" s="983"/>
      <c r="F849" s="983"/>
      <c r="G849" s="983"/>
      <c r="H849" s="983"/>
      <c r="I849" s="983"/>
      <c r="J849" s="1039"/>
      <c r="K849" s="1039"/>
      <c r="L849" s="1039"/>
      <c r="M849" s="1039"/>
      <c r="N849" s="1039"/>
      <c r="O849" s="1039"/>
      <c r="P849" s="983"/>
      <c r="Q849" s="983"/>
      <c r="R849" s="983"/>
      <c r="S849" s="983"/>
      <c r="T849" s="983"/>
      <c r="U849" s="983"/>
      <c r="V849" s="983"/>
      <c r="W849" s="983"/>
      <c r="X849" s="983"/>
      <c r="Y849" s="983"/>
      <c r="Z849" s="983"/>
      <c r="AA849" s="983"/>
      <c r="AB849" s="983"/>
      <c r="AC849" s="983"/>
      <c r="AD849" s="983"/>
      <c r="AE849" s="983"/>
      <c r="AF849" s="983"/>
      <c r="AG849" s="983"/>
      <c r="AH849" s="983"/>
      <c r="AI849" s="983"/>
      <c r="AJ849" s="983"/>
      <c r="AK849" s="983"/>
      <c r="AL849" s="983"/>
      <c r="AM849" s="983"/>
      <c r="AN849" s="983"/>
      <c r="AO849" s="983"/>
      <c r="AP849" s="983"/>
      <c r="AQ849" s="983"/>
      <c r="AR849" s="983"/>
      <c r="AS849" s="983"/>
      <c r="AT849" s="983"/>
      <c r="AU849" s="983"/>
      <c r="AV849" s="983"/>
      <c r="AW849" s="983"/>
      <c r="AX849" s="983"/>
      <c r="AY849" s="983"/>
      <c r="AZ849" s="983"/>
      <c r="BA849" s="983"/>
      <c r="BB849" s="983"/>
      <c r="BC849" s="983"/>
      <c r="BD849" s="983"/>
      <c r="BE849" s="983"/>
      <c r="BF849" s="983"/>
      <c r="BG849" s="983"/>
      <c r="BH849" s="983"/>
      <c r="BI849" s="983"/>
      <c r="BJ849" s="983"/>
      <c r="BK849" s="983"/>
      <c r="BL849" s="983"/>
      <c r="BM849" s="983"/>
      <c r="BN849" s="983"/>
      <c r="BO849" s="983"/>
      <c r="BP849" s="983"/>
      <c r="BQ849" s="983"/>
      <c r="BR849" s="983"/>
      <c r="BS849" s="983"/>
      <c r="BT849" s="983"/>
      <c r="BU849" s="983"/>
      <c r="BV849" s="983"/>
      <c r="BW849" s="983"/>
      <c r="BX849" s="983"/>
      <c r="BY849" s="983"/>
      <c r="BZ849" s="983"/>
      <c r="CA849" s="983"/>
      <c r="CB849" s="983"/>
      <c r="CC849" s="983"/>
      <c r="CD849" s="983"/>
      <c r="CE849" s="983"/>
      <c r="CF849" s="983"/>
      <c r="CG849" s="983"/>
      <c r="CH849" s="983"/>
      <c r="CI849" s="983"/>
      <c r="CJ849" s="983"/>
      <c r="CK849" s="983"/>
      <c r="CL849" s="983"/>
      <c r="CM849" s="983"/>
      <c r="CN849" s="983"/>
      <c r="CO849" s="983"/>
      <c r="CP849" s="983"/>
      <c r="CQ849" s="983"/>
      <c r="CR849" s="983"/>
      <c r="CS849" s="983"/>
      <c r="CT849" s="983"/>
      <c r="CU849" s="983"/>
      <c r="CV849" s="983"/>
      <c r="CW849" s="983"/>
      <c r="CX849" s="983"/>
      <c r="CY849" s="983"/>
      <c r="CZ849" s="983"/>
      <c r="DA849" s="983"/>
      <c r="DB849" s="983"/>
      <c r="DC849" s="983"/>
      <c r="DD849" s="983"/>
      <c r="DE849" s="983"/>
      <c r="DF849" s="983"/>
      <c r="DG849" s="983"/>
      <c r="DH849" s="983"/>
      <c r="DI849" s="983"/>
      <c r="DJ849" s="983"/>
      <c r="DK849" s="983"/>
      <c r="DL849" s="983"/>
      <c r="DM849" s="983"/>
      <c r="DN849" s="983"/>
      <c r="DO849" s="983"/>
      <c r="DP849" s="983"/>
      <c r="DQ849" s="983"/>
      <c r="DR849" s="983"/>
      <c r="DS849" s="983"/>
      <c r="DT849" s="983"/>
      <c r="DU849" s="983"/>
      <c r="DV849" s="983"/>
      <c r="DW849" s="983"/>
      <c r="DX849" s="983"/>
      <c r="DY849" s="983"/>
      <c r="DZ849" s="983"/>
      <c r="EA849" s="983"/>
      <c r="EB849" s="983"/>
      <c r="EC849" s="983"/>
      <c r="ED849" s="983"/>
      <c r="EE849" s="983"/>
      <c r="EF849" s="983"/>
      <c r="EG849" s="983"/>
      <c r="EH849" s="983"/>
      <c r="EI849" s="983"/>
      <c r="EJ849" s="983"/>
      <c r="EK849" s="983"/>
      <c r="EL849" s="983"/>
      <c r="EM849" s="983"/>
      <c r="EN849" s="983"/>
      <c r="EO849" s="983"/>
      <c r="EP849" s="983"/>
      <c r="EQ849" s="983"/>
      <c r="ER849" s="983"/>
      <c r="ES849" s="983"/>
    </row>
    <row r="850" spans="1:149" s="1040" customFormat="1" ht="15" customHeight="1">
      <c r="A850" s="983"/>
      <c r="B850" s="1047"/>
      <c r="C850" s="983"/>
      <c r="D850" s="983"/>
      <c r="E850" s="983"/>
      <c r="F850" s="983"/>
      <c r="G850" s="983"/>
      <c r="H850" s="983"/>
      <c r="I850" s="983"/>
      <c r="J850" s="1039"/>
      <c r="K850" s="1039"/>
      <c r="L850" s="1039"/>
      <c r="M850" s="1039"/>
      <c r="N850" s="1039"/>
      <c r="O850" s="1039"/>
      <c r="P850" s="983"/>
      <c r="Q850" s="983"/>
      <c r="R850" s="983"/>
      <c r="S850" s="983"/>
      <c r="T850" s="983"/>
      <c r="U850" s="983"/>
      <c r="V850" s="983"/>
      <c r="W850" s="983"/>
      <c r="X850" s="983"/>
      <c r="Y850" s="983"/>
      <c r="Z850" s="983"/>
      <c r="AA850" s="983"/>
      <c r="AB850" s="983"/>
      <c r="AC850" s="983"/>
      <c r="AD850" s="983"/>
      <c r="AE850" s="983"/>
      <c r="AF850" s="983"/>
      <c r="AG850" s="983"/>
      <c r="AH850" s="983"/>
      <c r="AI850" s="983"/>
      <c r="AJ850" s="983"/>
      <c r="AK850" s="983"/>
      <c r="AL850" s="983"/>
      <c r="AM850" s="983"/>
      <c r="AN850" s="983"/>
      <c r="AO850" s="983"/>
      <c r="AP850" s="983"/>
      <c r="AQ850" s="983"/>
      <c r="AR850" s="983"/>
      <c r="AS850" s="983"/>
      <c r="AT850" s="983"/>
      <c r="AU850" s="983"/>
      <c r="AV850" s="983"/>
      <c r="AW850" s="983"/>
      <c r="AX850" s="983"/>
      <c r="AY850" s="983"/>
      <c r="AZ850" s="983"/>
      <c r="BA850" s="983"/>
      <c r="BB850" s="983"/>
      <c r="BC850" s="983"/>
      <c r="BD850" s="983"/>
      <c r="BE850" s="983"/>
      <c r="BF850" s="983"/>
      <c r="BG850" s="983"/>
      <c r="BH850" s="983"/>
      <c r="BI850" s="983"/>
      <c r="BJ850" s="983"/>
      <c r="BK850" s="983"/>
      <c r="BL850" s="983"/>
      <c r="BM850" s="983"/>
      <c r="BN850" s="983"/>
      <c r="BO850" s="983"/>
      <c r="BP850" s="983"/>
      <c r="BQ850" s="983"/>
      <c r="BR850" s="983"/>
      <c r="BS850" s="983"/>
      <c r="BT850" s="983"/>
      <c r="BU850" s="983"/>
      <c r="BV850" s="983"/>
      <c r="BW850" s="983"/>
      <c r="BX850" s="983"/>
      <c r="BY850" s="983"/>
      <c r="BZ850" s="983"/>
      <c r="CA850" s="983"/>
      <c r="CB850" s="983"/>
      <c r="CC850" s="983"/>
      <c r="CD850" s="983"/>
      <c r="CE850" s="983"/>
      <c r="CF850" s="983"/>
      <c r="CG850" s="983"/>
      <c r="CH850" s="983"/>
      <c r="CI850" s="983"/>
      <c r="CJ850" s="983"/>
      <c r="CK850" s="983"/>
      <c r="CL850" s="983"/>
      <c r="CM850" s="983"/>
      <c r="CN850" s="983"/>
      <c r="CO850" s="983"/>
      <c r="CP850" s="983"/>
      <c r="CQ850" s="983"/>
      <c r="CR850" s="983"/>
      <c r="CS850" s="983"/>
      <c r="CT850" s="983"/>
      <c r="CU850" s="983"/>
      <c r="CV850" s="983"/>
      <c r="CW850" s="983"/>
      <c r="CX850" s="983"/>
      <c r="CY850" s="983"/>
      <c r="CZ850" s="983"/>
      <c r="DA850" s="983"/>
      <c r="DB850" s="983"/>
      <c r="DC850" s="983"/>
      <c r="DD850" s="983"/>
      <c r="DE850" s="983"/>
      <c r="DF850" s="983"/>
      <c r="DG850" s="983"/>
      <c r="DH850" s="983"/>
      <c r="DI850" s="983"/>
      <c r="DJ850" s="983"/>
      <c r="DK850" s="983"/>
      <c r="DL850" s="983"/>
      <c r="DM850" s="983"/>
      <c r="DN850" s="983"/>
      <c r="DO850" s="983"/>
      <c r="DP850" s="983"/>
      <c r="DQ850" s="983"/>
      <c r="DR850" s="983"/>
      <c r="DS850" s="983"/>
      <c r="DT850" s="983"/>
      <c r="DU850" s="983"/>
      <c r="DV850" s="983"/>
      <c r="DW850" s="983"/>
      <c r="DX850" s="983"/>
      <c r="DY850" s="983"/>
      <c r="DZ850" s="983"/>
      <c r="EA850" s="983"/>
      <c r="EB850" s="983"/>
      <c r="EC850" s="983"/>
      <c r="ED850" s="983"/>
      <c r="EE850" s="983"/>
      <c r="EF850" s="983"/>
      <c r="EG850" s="983"/>
      <c r="EH850" s="983"/>
      <c r="EI850" s="983"/>
      <c r="EJ850" s="983"/>
      <c r="EK850" s="983"/>
      <c r="EL850" s="983"/>
      <c r="EM850" s="983"/>
      <c r="EN850" s="983"/>
      <c r="EO850" s="983"/>
      <c r="EP850" s="983"/>
      <c r="EQ850" s="983"/>
      <c r="ER850" s="983"/>
      <c r="ES850" s="983"/>
    </row>
    <row r="851" spans="1:149" s="983" customFormat="1" ht="15" customHeight="1">
      <c r="B851" s="1047"/>
      <c r="P851" s="1039"/>
      <c r="Q851" s="1039"/>
      <c r="R851" s="1039"/>
      <c r="S851" s="1039"/>
      <c r="T851" s="1039"/>
      <c r="U851" s="1039"/>
      <c r="V851" s="1039"/>
      <c r="W851" s="1039"/>
      <c r="X851" s="1039"/>
      <c r="Y851" s="1039"/>
      <c r="Z851" s="1039"/>
      <c r="AA851" s="1039"/>
      <c r="AB851" s="1039"/>
      <c r="AC851" s="1039"/>
      <c r="AD851" s="1039"/>
      <c r="AE851" s="1039"/>
      <c r="AF851" s="1039"/>
      <c r="AG851" s="1039"/>
      <c r="AH851" s="1039"/>
      <c r="AI851" s="1039"/>
      <c r="AJ851" s="1039"/>
      <c r="AK851" s="1039"/>
      <c r="AL851" s="1039"/>
      <c r="AM851" s="1039"/>
      <c r="AN851" s="1039"/>
      <c r="AO851" s="1039"/>
      <c r="AP851" s="1039"/>
      <c r="AQ851" s="1039"/>
      <c r="AR851" s="1039"/>
      <c r="AS851" s="1039"/>
      <c r="AT851" s="1039"/>
      <c r="AU851" s="1039"/>
      <c r="AV851" s="1039"/>
      <c r="AW851" s="1039"/>
      <c r="AX851" s="1039"/>
      <c r="AY851" s="1039"/>
      <c r="AZ851" s="1039"/>
      <c r="BA851" s="1039"/>
      <c r="BB851" s="1039"/>
      <c r="BC851" s="1039"/>
      <c r="BD851" s="1039"/>
      <c r="BE851" s="1039"/>
      <c r="BF851" s="1039"/>
      <c r="BG851" s="1039"/>
      <c r="BH851" s="1039"/>
      <c r="BI851" s="1039"/>
      <c r="BJ851" s="1039"/>
      <c r="BK851" s="1039"/>
      <c r="BL851" s="1039"/>
      <c r="BM851" s="1039"/>
      <c r="BN851" s="1039"/>
      <c r="BO851" s="1039"/>
      <c r="BP851" s="1039"/>
      <c r="BQ851" s="1039"/>
      <c r="BR851" s="1039"/>
      <c r="BS851" s="1039"/>
      <c r="BT851" s="1039"/>
      <c r="BU851" s="1039"/>
      <c r="BV851" s="1039"/>
      <c r="BW851" s="1039"/>
      <c r="BX851" s="1039"/>
      <c r="BY851" s="1039"/>
      <c r="BZ851" s="1039"/>
      <c r="CA851" s="1039"/>
      <c r="CB851" s="1039"/>
      <c r="CC851" s="1039"/>
      <c r="CD851" s="1039"/>
      <c r="CE851" s="1039"/>
      <c r="CF851" s="1039"/>
      <c r="CG851" s="1039"/>
      <c r="CH851" s="1039"/>
      <c r="CI851" s="1039"/>
      <c r="CJ851" s="1039"/>
      <c r="CK851" s="1039"/>
      <c r="CL851" s="1039"/>
      <c r="CM851" s="1039"/>
      <c r="CN851" s="1039"/>
      <c r="CO851" s="1039"/>
      <c r="CP851" s="1039"/>
      <c r="CQ851" s="1039"/>
      <c r="CR851" s="1039"/>
      <c r="CS851" s="1039"/>
      <c r="CT851" s="1039"/>
      <c r="CU851" s="1039"/>
      <c r="CV851" s="1039"/>
      <c r="CW851" s="1039"/>
      <c r="CX851" s="1039"/>
      <c r="CY851" s="1039"/>
      <c r="CZ851" s="1039"/>
      <c r="DA851" s="1039"/>
      <c r="DB851" s="1039"/>
      <c r="DC851" s="1039"/>
      <c r="DD851" s="1039"/>
      <c r="DE851" s="1039"/>
      <c r="DF851" s="1039"/>
      <c r="DG851" s="1039"/>
      <c r="DH851" s="1039"/>
      <c r="DI851" s="1039"/>
      <c r="DJ851" s="1039"/>
      <c r="DK851" s="1039"/>
      <c r="DL851" s="1039"/>
      <c r="DM851" s="1039"/>
      <c r="DN851" s="1039"/>
      <c r="DO851" s="1039"/>
      <c r="DP851" s="1039"/>
      <c r="DQ851" s="1039"/>
      <c r="DR851" s="1039"/>
      <c r="DS851" s="1039"/>
      <c r="DT851" s="1039"/>
      <c r="DU851" s="1039"/>
      <c r="DV851" s="1039"/>
      <c r="DW851" s="1039"/>
      <c r="DX851" s="1039"/>
      <c r="DY851" s="1039"/>
      <c r="DZ851" s="1039"/>
      <c r="EA851" s="1039"/>
      <c r="EB851" s="1039"/>
      <c r="EC851" s="1039"/>
      <c r="ED851" s="1039"/>
      <c r="EE851" s="1039"/>
      <c r="EF851" s="1039"/>
      <c r="EG851" s="1039"/>
      <c r="EH851" s="1039"/>
      <c r="EI851" s="1039"/>
      <c r="EJ851" s="1039"/>
      <c r="EK851" s="1039"/>
      <c r="EL851" s="1039"/>
      <c r="EM851" s="1039"/>
      <c r="EN851" s="1039"/>
      <c r="EO851" s="1039"/>
      <c r="EP851" s="1039"/>
      <c r="EQ851" s="1039"/>
      <c r="ER851" s="1039"/>
      <c r="ES851" s="1039"/>
    </row>
    <row r="852" spans="1:149" s="983" customFormat="1" ht="15" customHeight="1">
      <c r="B852" s="1047"/>
      <c r="P852" s="1039"/>
      <c r="Q852" s="1039"/>
      <c r="R852" s="1039"/>
      <c r="S852" s="1039"/>
      <c r="T852" s="1039"/>
      <c r="U852" s="1039"/>
      <c r="V852" s="1039"/>
      <c r="W852" s="1039"/>
      <c r="X852" s="1039"/>
      <c r="Y852" s="1039"/>
      <c r="Z852" s="1039"/>
      <c r="AA852" s="1039"/>
      <c r="AB852" s="1039"/>
      <c r="AC852" s="1039"/>
      <c r="AD852" s="1039"/>
      <c r="AE852" s="1039"/>
      <c r="AF852" s="1039"/>
      <c r="AG852" s="1039"/>
      <c r="AH852" s="1039"/>
      <c r="AI852" s="1039"/>
      <c r="AJ852" s="1039"/>
      <c r="AK852" s="1039"/>
      <c r="AL852" s="1039"/>
      <c r="AM852" s="1039"/>
      <c r="AN852" s="1039"/>
      <c r="AO852" s="1039"/>
      <c r="AP852" s="1039"/>
      <c r="AQ852" s="1039"/>
      <c r="AR852" s="1039"/>
      <c r="AS852" s="1039"/>
      <c r="AT852" s="1039"/>
      <c r="AU852" s="1039"/>
      <c r="AV852" s="1039"/>
      <c r="AW852" s="1039"/>
      <c r="AX852" s="1039"/>
      <c r="AY852" s="1039"/>
      <c r="AZ852" s="1039"/>
      <c r="BA852" s="1039"/>
      <c r="BB852" s="1039"/>
      <c r="BC852" s="1039"/>
      <c r="BD852" s="1039"/>
      <c r="BE852" s="1039"/>
      <c r="BF852" s="1039"/>
      <c r="BG852" s="1039"/>
      <c r="BH852" s="1039"/>
      <c r="BI852" s="1039"/>
      <c r="BJ852" s="1039"/>
      <c r="BK852" s="1039"/>
      <c r="BL852" s="1039"/>
      <c r="BM852" s="1039"/>
      <c r="BN852" s="1039"/>
      <c r="BO852" s="1039"/>
      <c r="BP852" s="1039"/>
      <c r="BQ852" s="1039"/>
      <c r="BR852" s="1039"/>
      <c r="BS852" s="1039"/>
      <c r="BT852" s="1039"/>
      <c r="BU852" s="1039"/>
      <c r="BV852" s="1039"/>
      <c r="BW852" s="1039"/>
      <c r="BX852" s="1039"/>
      <c r="BY852" s="1039"/>
      <c r="BZ852" s="1039"/>
      <c r="CA852" s="1039"/>
      <c r="CB852" s="1039"/>
      <c r="CC852" s="1039"/>
      <c r="CD852" s="1039"/>
      <c r="CE852" s="1039"/>
      <c r="CF852" s="1039"/>
      <c r="CG852" s="1039"/>
      <c r="CH852" s="1039"/>
      <c r="CI852" s="1039"/>
      <c r="CJ852" s="1039"/>
      <c r="CK852" s="1039"/>
      <c r="CL852" s="1039"/>
      <c r="CM852" s="1039"/>
      <c r="CN852" s="1039"/>
      <c r="CO852" s="1039"/>
      <c r="CP852" s="1039"/>
      <c r="CQ852" s="1039"/>
      <c r="CR852" s="1039"/>
      <c r="CS852" s="1039"/>
      <c r="CT852" s="1039"/>
      <c r="CU852" s="1039"/>
      <c r="CV852" s="1039"/>
      <c r="CW852" s="1039"/>
      <c r="CX852" s="1039"/>
      <c r="CY852" s="1039"/>
      <c r="CZ852" s="1039"/>
      <c r="DA852" s="1039"/>
      <c r="DB852" s="1039"/>
      <c r="DC852" s="1039"/>
      <c r="DD852" s="1039"/>
      <c r="DE852" s="1039"/>
      <c r="DF852" s="1039"/>
      <c r="DG852" s="1039"/>
      <c r="DH852" s="1039"/>
      <c r="DI852" s="1039"/>
      <c r="DJ852" s="1039"/>
      <c r="DK852" s="1039"/>
      <c r="DL852" s="1039"/>
      <c r="DM852" s="1039"/>
      <c r="DN852" s="1039"/>
      <c r="DO852" s="1039"/>
      <c r="DP852" s="1039"/>
      <c r="DQ852" s="1039"/>
      <c r="DR852" s="1039"/>
      <c r="DS852" s="1039"/>
      <c r="DT852" s="1039"/>
      <c r="DU852" s="1039"/>
      <c r="DV852" s="1039"/>
      <c r="DW852" s="1039"/>
      <c r="DX852" s="1039"/>
      <c r="DY852" s="1039"/>
      <c r="DZ852" s="1039"/>
      <c r="EA852" s="1039"/>
      <c r="EB852" s="1039"/>
      <c r="EC852" s="1039"/>
      <c r="ED852" s="1039"/>
      <c r="EE852" s="1039"/>
      <c r="EF852" s="1039"/>
      <c r="EG852" s="1039"/>
      <c r="EH852" s="1039"/>
      <c r="EI852" s="1039"/>
      <c r="EJ852" s="1039"/>
      <c r="EK852" s="1039"/>
      <c r="EL852" s="1039"/>
      <c r="EM852" s="1039"/>
      <c r="EN852" s="1039"/>
      <c r="EO852" s="1039"/>
      <c r="EP852" s="1039"/>
      <c r="EQ852" s="1039"/>
      <c r="ER852" s="1039"/>
      <c r="ES852" s="1039"/>
    </row>
    <row r="853" spans="1:149" s="983" customFormat="1" ht="15" customHeight="1">
      <c r="B853" s="1047"/>
      <c r="P853" s="1039"/>
      <c r="Q853" s="1039"/>
      <c r="R853" s="1039"/>
      <c r="S853" s="1039"/>
      <c r="T853" s="1039"/>
      <c r="U853" s="1039"/>
      <c r="V853" s="1039"/>
      <c r="W853" s="1039"/>
      <c r="X853" s="1039"/>
      <c r="Y853" s="1039"/>
      <c r="Z853" s="1039"/>
      <c r="AA853" s="1039"/>
      <c r="AB853" s="1039"/>
      <c r="AC853" s="1039"/>
      <c r="AD853" s="1039"/>
      <c r="AE853" s="1039"/>
      <c r="AF853" s="1039"/>
      <c r="AG853" s="1039"/>
      <c r="AH853" s="1039"/>
      <c r="AI853" s="1039"/>
      <c r="AJ853" s="1039"/>
      <c r="AK853" s="1039"/>
      <c r="AL853" s="1039"/>
      <c r="AM853" s="1039"/>
      <c r="AN853" s="1039"/>
      <c r="AO853" s="1039"/>
      <c r="AP853" s="1039"/>
      <c r="AQ853" s="1039"/>
      <c r="AR853" s="1039"/>
      <c r="AS853" s="1039"/>
      <c r="AT853" s="1039"/>
      <c r="AU853" s="1039"/>
      <c r="AV853" s="1039"/>
      <c r="AW853" s="1039"/>
      <c r="AX853" s="1039"/>
      <c r="AY853" s="1039"/>
      <c r="AZ853" s="1039"/>
      <c r="BA853" s="1039"/>
      <c r="BB853" s="1039"/>
      <c r="BC853" s="1039"/>
      <c r="BD853" s="1039"/>
      <c r="BE853" s="1039"/>
      <c r="BF853" s="1039"/>
      <c r="BG853" s="1039"/>
      <c r="BH853" s="1039"/>
      <c r="BI853" s="1039"/>
      <c r="BJ853" s="1039"/>
      <c r="BK853" s="1039"/>
      <c r="BL853" s="1039"/>
      <c r="BM853" s="1039"/>
      <c r="BN853" s="1039"/>
      <c r="BO853" s="1039"/>
      <c r="BP853" s="1039"/>
      <c r="BQ853" s="1039"/>
      <c r="BR853" s="1039"/>
      <c r="BS853" s="1039"/>
      <c r="BT853" s="1039"/>
      <c r="BU853" s="1039"/>
      <c r="BV853" s="1039"/>
      <c r="BW853" s="1039"/>
      <c r="BX853" s="1039"/>
      <c r="BY853" s="1039"/>
      <c r="BZ853" s="1039"/>
      <c r="CA853" s="1039"/>
      <c r="CB853" s="1039"/>
      <c r="CC853" s="1039"/>
      <c r="CD853" s="1039"/>
      <c r="CE853" s="1039"/>
      <c r="CF853" s="1039"/>
      <c r="CG853" s="1039"/>
      <c r="CH853" s="1039"/>
      <c r="CI853" s="1039"/>
      <c r="CJ853" s="1039"/>
      <c r="CK853" s="1039"/>
      <c r="CL853" s="1039"/>
      <c r="CM853" s="1039"/>
      <c r="CN853" s="1039"/>
      <c r="CO853" s="1039"/>
      <c r="CP853" s="1039"/>
      <c r="CQ853" s="1039"/>
      <c r="CR853" s="1039"/>
      <c r="CS853" s="1039"/>
      <c r="CT853" s="1039"/>
      <c r="CU853" s="1039"/>
      <c r="CV853" s="1039"/>
      <c r="CW853" s="1039"/>
      <c r="CX853" s="1039"/>
      <c r="CY853" s="1039"/>
      <c r="CZ853" s="1039"/>
      <c r="DA853" s="1039"/>
      <c r="DB853" s="1039"/>
      <c r="DC853" s="1039"/>
      <c r="DD853" s="1039"/>
      <c r="DE853" s="1039"/>
      <c r="DF853" s="1039"/>
      <c r="DG853" s="1039"/>
      <c r="DH853" s="1039"/>
      <c r="DI853" s="1039"/>
      <c r="DJ853" s="1039"/>
      <c r="DK853" s="1039"/>
      <c r="DL853" s="1039"/>
      <c r="DM853" s="1039"/>
      <c r="DN853" s="1039"/>
      <c r="DO853" s="1039"/>
      <c r="DP853" s="1039"/>
      <c r="DQ853" s="1039"/>
      <c r="DR853" s="1039"/>
      <c r="DS853" s="1039"/>
      <c r="DT853" s="1039"/>
      <c r="DU853" s="1039"/>
      <c r="DV853" s="1039"/>
      <c r="DW853" s="1039"/>
      <c r="DX853" s="1039"/>
      <c r="DY853" s="1039"/>
      <c r="DZ853" s="1039"/>
      <c r="EA853" s="1039"/>
      <c r="EB853" s="1039"/>
      <c r="EC853" s="1039"/>
      <c r="ED853" s="1039"/>
      <c r="EE853" s="1039"/>
      <c r="EF853" s="1039"/>
      <c r="EG853" s="1039"/>
      <c r="EH853" s="1039"/>
      <c r="EI853" s="1039"/>
      <c r="EJ853" s="1039"/>
      <c r="EK853" s="1039"/>
      <c r="EL853" s="1039"/>
      <c r="EM853" s="1039"/>
      <c r="EN853" s="1039"/>
      <c r="EO853" s="1039"/>
      <c r="EP853" s="1039"/>
      <c r="EQ853" s="1039"/>
      <c r="ER853" s="1039"/>
      <c r="ES853" s="1039"/>
    </row>
    <row r="854" spans="1:149" s="983" customFormat="1" ht="15" customHeight="1">
      <c r="B854" s="1047"/>
      <c r="P854" s="1039"/>
      <c r="Q854" s="1039"/>
      <c r="R854" s="1039"/>
      <c r="S854" s="1039"/>
      <c r="T854" s="1039"/>
      <c r="U854" s="1039"/>
      <c r="V854" s="1039"/>
      <c r="W854" s="1039"/>
      <c r="X854" s="1039"/>
      <c r="Y854" s="1039"/>
      <c r="Z854" s="1039"/>
      <c r="AA854" s="1039"/>
      <c r="AB854" s="1039"/>
      <c r="AC854" s="1039"/>
      <c r="AD854" s="1039"/>
      <c r="AE854" s="1039"/>
      <c r="AF854" s="1039"/>
      <c r="AG854" s="1039"/>
      <c r="AH854" s="1039"/>
      <c r="AI854" s="1039"/>
      <c r="AJ854" s="1039"/>
      <c r="AK854" s="1039"/>
      <c r="AL854" s="1039"/>
      <c r="AM854" s="1039"/>
      <c r="AN854" s="1039"/>
      <c r="AO854" s="1039"/>
      <c r="AP854" s="1039"/>
      <c r="AQ854" s="1039"/>
      <c r="AR854" s="1039"/>
      <c r="AS854" s="1039"/>
      <c r="AT854" s="1039"/>
      <c r="AU854" s="1039"/>
      <c r="AV854" s="1039"/>
      <c r="AW854" s="1039"/>
      <c r="AX854" s="1039"/>
      <c r="AY854" s="1039"/>
      <c r="AZ854" s="1039"/>
      <c r="BA854" s="1039"/>
      <c r="BB854" s="1039"/>
      <c r="BC854" s="1039"/>
      <c r="BD854" s="1039"/>
      <c r="BE854" s="1039"/>
      <c r="BF854" s="1039"/>
      <c r="BG854" s="1039"/>
      <c r="BH854" s="1039"/>
      <c r="BI854" s="1039"/>
      <c r="BJ854" s="1039"/>
      <c r="BK854" s="1039"/>
      <c r="BL854" s="1039"/>
      <c r="BM854" s="1039"/>
      <c r="BN854" s="1039"/>
      <c r="BO854" s="1039"/>
      <c r="BP854" s="1039"/>
      <c r="BQ854" s="1039"/>
      <c r="BR854" s="1039"/>
      <c r="BS854" s="1039"/>
      <c r="BT854" s="1039"/>
      <c r="BU854" s="1039"/>
      <c r="BV854" s="1039"/>
      <c r="BW854" s="1039"/>
      <c r="BX854" s="1039"/>
      <c r="BY854" s="1039"/>
      <c r="BZ854" s="1039"/>
      <c r="CA854" s="1039"/>
      <c r="CB854" s="1039"/>
      <c r="CC854" s="1039"/>
      <c r="CD854" s="1039"/>
      <c r="CE854" s="1039"/>
      <c r="CF854" s="1039"/>
      <c r="CG854" s="1039"/>
      <c r="CH854" s="1039"/>
      <c r="CI854" s="1039"/>
      <c r="CJ854" s="1039"/>
      <c r="CK854" s="1039"/>
      <c r="CL854" s="1039"/>
      <c r="CM854" s="1039"/>
      <c r="CN854" s="1039"/>
      <c r="CO854" s="1039"/>
      <c r="CP854" s="1039"/>
      <c r="CQ854" s="1039"/>
      <c r="CR854" s="1039"/>
      <c r="CS854" s="1039"/>
      <c r="CT854" s="1039"/>
      <c r="CU854" s="1039"/>
      <c r="CV854" s="1039"/>
      <c r="CW854" s="1039"/>
      <c r="CX854" s="1039"/>
      <c r="CY854" s="1039"/>
      <c r="CZ854" s="1039"/>
      <c r="DA854" s="1039"/>
      <c r="DB854" s="1039"/>
      <c r="DC854" s="1039"/>
      <c r="DD854" s="1039"/>
      <c r="DE854" s="1039"/>
      <c r="DF854" s="1039"/>
      <c r="DG854" s="1039"/>
      <c r="DH854" s="1039"/>
      <c r="DI854" s="1039"/>
      <c r="DJ854" s="1039"/>
      <c r="DK854" s="1039"/>
      <c r="DL854" s="1039"/>
      <c r="DM854" s="1039"/>
      <c r="DN854" s="1039"/>
      <c r="DO854" s="1039"/>
      <c r="DP854" s="1039"/>
      <c r="DQ854" s="1039"/>
      <c r="DR854" s="1039"/>
      <c r="DS854" s="1039"/>
      <c r="DT854" s="1039"/>
      <c r="DU854" s="1039"/>
      <c r="DV854" s="1039"/>
      <c r="DW854" s="1039"/>
      <c r="DX854" s="1039"/>
      <c r="DY854" s="1039"/>
      <c r="DZ854" s="1039"/>
      <c r="EA854" s="1039"/>
      <c r="EB854" s="1039"/>
      <c r="EC854" s="1039"/>
      <c r="ED854" s="1039"/>
      <c r="EE854" s="1039"/>
      <c r="EF854" s="1039"/>
      <c r="EG854" s="1039"/>
      <c r="EH854" s="1039"/>
      <c r="EI854" s="1039"/>
      <c r="EJ854" s="1039"/>
      <c r="EK854" s="1039"/>
      <c r="EL854" s="1039"/>
      <c r="EM854" s="1039"/>
      <c r="EN854" s="1039"/>
      <c r="EO854" s="1039"/>
      <c r="EP854" s="1039"/>
      <c r="EQ854" s="1039"/>
      <c r="ER854" s="1039"/>
      <c r="ES854" s="1039"/>
    </row>
    <row r="855" spans="1:149" s="983" customFormat="1" ht="15" customHeight="1">
      <c r="B855" s="1047"/>
    </row>
    <row r="856" spans="1:149" s="983" customFormat="1" ht="15" customHeight="1">
      <c r="B856" s="1047"/>
    </row>
    <row r="857" spans="1:149" s="1040" customFormat="1" ht="15" customHeight="1">
      <c r="A857" s="983"/>
      <c r="B857" s="1047"/>
      <c r="C857" s="983"/>
      <c r="D857" s="983"/>
      <c r="E857" s="983"/>
      <c r="F857" s="983"/>
      <c r="G857" s="983"/>
      <c r="H857" s="983"/>
      <c r="I857" s="983"/>
      <c r="J857" s="1039"/>
      <c r="K857" s="1039"/>
      <c r="L857" s="1039"/>
      <c r="M857" s="1039"/>
      <c r="N857" s="1039"/>
      <c r="O857" s="1039"/>
      <c r="P857" s="983"/>
      <c r="Q857" s="983"/>
      <c r="R857" s="983"/>
      <c r="S857" s="983"/>
      <c r="T857" s="983"/>
      <c r="U857" s="983"/>
      <c r="V857" s="983"/>
      <c r="W857" s="983"/>
      <c r="X857" s="983"/>
      <c r="Y857" s="983"/>
      <c r="Z857" s="983"/>
      <c r="AA857" s="983"/>
      <c r="AB857" s="983"/>
      <c r="AC857" s="983"/>
      <c r="AD857" s="983"/>
      <c r="AE857" s="983"/>
      <c r="AF857" s="983"/>
      <c r="AG857" s="983"/>
      <c r="AH857" s="983"/>
      <c r="AI857" s="983"/>
      <c r="AJ857" s="983"/>
      <c r="AK857" s="983"/>
      <c r="AL857" s="983"/>
      <c r="AM857" s="983"/>
      <c r="AN857" s="983"/>
      <c r="AO857" s="983"/>
      <c r="AP857" s="983"/>
      <c r="AQ857" s="983"/>
      <c r="AR857" s="983"/>
      <c r="AS857" s="983"/>
      <c r="AT857" s="983"/>
      <c r="AU857" s="983"/>
      <c r="AV857" s="983"/>
      <c r="AW857" s="983"/>
      <c r="AX857" s="983"/>
      <c r="AY857" s="983"/>
      <c r="AZ857" s="983"/>
      <c r="BA857" s="983"/>
      <c r="BB857" s="983"/>
      <c r="BC857" s="983"/>
      <c r="BD857" s="983"/>
      <c r="BE857" s="983"/>
      <c r="BF857" s="983"/>
      <c r="BG857" s="983"/>
      <c r="BH857" s="983"/>
      <c r="BI857" s="983"/>
      <c r="BJ857" s="983"/>
      <c r="BK857" s="983"/>
      <c r="BL857" s="983"/>
      <c r="BM857" s="983"/>
      <c r="BN857" s="983"/>
      <c r="BO857" s="983"/>
      <c r="BP857" s="983"/>
      <c r="BQ857" s="983"/>
      <c r="BR857" s="983"/>
      <c r="BS857" s="983"/>
      <c r="BT857" s="983"/>
      <c r="BU857" s="983"/>
      <c r="BV857" s="983"/>
      <c r="BW857" s="983"/>
      <c r="BX857" s="983"/>
      <c r="BY857" s="983"/>
      <c r="BZ857" s="983"/>
      <c r="CA857" s="983"/>
      <c r="CB857" s="983"/>
      <c r="CC857" s="983"/>
      <c r="CD857" s="983"/>
      <c r="CE857" s="983"/>
      <c r="CF857" s="983"/>
      <c r="CG857" s="983"/>
      <c r="CH857" s="983"/>
      <c r="CI857" s="983"/>
      <c r="CJ857" s="983"/>
      <c r="CK857" s="983"/>
      <c r="CL857" s="983"/>
      <c r="CM857" s="983"/>
      <c r="CN857" s="983"/>
      <c r="CO857" s="983"/>
      <c r="CP857" s="983"/>
      <c r="CQ857" s="983"/>
      <c r="CR857" s="983"/>
      <c r="CS857" s="983"/>
      <c r="CT857" s="983"/>
      <c r="CU857" s="983"/>
      <c r="CV857" s="983"/>
      <c r="CW857" s="983"/>
      <c r="CX857" s="983"/>
      <c r="CY857" s="983"/>
      <c r="CZ857" s="983"/>
      <c r="DA857" s="983"/>
      <c r="DB857" s="983"/>
      <c r="DC857" s="983"/>
      <c r="DD857" s="983"/>
      <c r="DE857" s="983"/>
      <c r="DF857" s="983"/>
      <c r="DG857" s="983"/>
      <c r="DH857" s="983"/>
      <c r="DI857" s="983"/>
      <c r="DJ857" s="983"/>
      <c r="DK857" s="983"/>
      <c r="DL857" s="983"/>
      <c r="DM857" s="983"/>
      <c r="DN857" s="983"/>
      <c r="DO857" s="983"/>
      <c r="DP857" s="983"/>
      <c r="DQ857" s="983"/>
      <c r="DR857" s="983"/>
      <c r="DS857" s="983"/>
      <c r="DT857" s="983"/>
      <c r="DU857" s="983"/>
      <c r="DV857" s="983"/>
      <c r="DW857" s="983"/>
      <c r="DX857" s="983"/>
      <c r="DY857" s="983"/>
      <c r="DZ857" s="983"/>
      <c r="EA857" s="983"/>
      <c r="EB857" s="983"/>
      <c r="EC857" s="983"/>
      <c r="ED857" s="983"/>
      <c r="EE857" s="983"/>
      <c r="EF857" s="983"/>
      <c r="EG857" s="983"/>
      <c r="EH857" s="983"/>
      <c r="EI857" s="983"/>
      <c r="EJ857" s="983"/>
      <c r="EK857" s="983"/>
      <c r="EL857" s="983"/>
      <c r="EM857" s="983"/>
      <c r="EN857" s="983"/>
      <c r="EO857" s="983"/>
      <c r="EP857" s="983"/>
      <c r="EQ857" s="983"/>
      <c r="ER857" s="983"/>
      <c r="ES857" s="983"/>
    </row>
    <row r="858" spans="1:149" s="1040" customFormat="1" ht="15" customHeight="1">
      <c r="A858" s="983"/>
      <c r="B858" s="1047"/>
      <c r="C858" s="983"/>
      <c r="D858" s="983"/>
      <c r="E858" s="983"/>
      <c r="F858" s="983"/>
      <c r="G858" s="983"/>
      <c r="H858" s="983"/>
      <c r="I858" s="983"/>
      <c r="J858" s="1039"/>
      <c r="K858" s="1039"/>
      <c r="L858" s="1039"/>
      <c r="M858" s="1039"/>
      <c r="N858" s="1039"/>
      <c r="O858" s="1039"/>
      <c r="P858" s="983"/>
      <c r="Q858" s="983"/>
      <c r="R858" s="983"/>
      <c r="S858" s="983"/>
      <c r="T858" s="983"/>
      <c r="U858" s="983"/>
      <c r="V858" s="983"/>
      <c r="W858" s="983"/>
      <c r="X858" s="983"/>
      <c r="Y858" s="983"/>
      <c r="Z858" s="983"/>
      <c r="AA858" s="983"/>
      <c r="AB858" s="983"/>
      <c r="AC858" s="983"/>
      <c r="AD858" s="983"/>
      <c r="AE858" s="983"/>
      <c r="AF858" s="983"/>
      <c r="AG858" s="983"/>
      <c r="AH858" s="983"/>
      <c r="AI858" s="983"/>
      <c r="AJ858" s="983"/>
      <c r="AK858" s="983"/>
      <c r="AL858" s="983"/>
      <c r="AM858" s="983"/>
      <c r="AN858" s="983"/>
      <c r="AO858" s="983"/>
      <c r="AP858" s="983"/>
      <c r="AQ858" s="983"/>
      <c r="AR858" s="983"/>
      <c r="AS858" s="983"/>
      <c r="AT858" s="983"/>
      <c r="AU858" s="983"/>
      <c r="AV858" s="983"/>
      <c r="AW858" s="983"/>
      <c r="AX858" s="983"/>
      <c r="AY858" s="983"/>
      <c r="AZ858" s="983"/>
      <c r="BA858" s="983"/>
      <c r="BB858" s="983"/>
      <c r="BC858" s="983"/>
      <c r="BD858" s="983"/>
      <c r="BE858" s="983"/>
      <c r="BF858" s="983"/>
      <c r="BG858" s="983"/>
      <c r="BH858" s="983"/>
      <c r="BI858" s="983"/>
      <c r="BJ858" s="983"/>
      <c r="BK858" s="983"/>
      <c r="BL858" s="983"/>
      <c r="BM858" s="983"/>
      <c r="BN858" s="983"/>
      <c r="BO858" s="983"/>
      <c r="BP858" s="983"/>
      <c r="BQ858" s="983"/>
      <c r="BR858" s="983"/>
      <c r="BS858" s="983"/>
      <c r="BT858" s="983"/>
      <c r="BU858" s="983"/>
      <c r="BV858" s="983"/>
      <c r="BW858" s="983"/>
      <c r="BX858" s="983"/>
      <c r="BY858" s="983"/>
      <c r="BZ858" s="983"/>
      <c r="CA858" s="983"/>
      <c r="CB858" s="983"/>
      <c r="CC858" s="983"/>
      <c r="CD858" s="983"/>
      <c r="CE858" s="983"/>
      <c r="CF858" s="983"/>
      <c r="CG858" s="983"/>
      <c r="CH858" s="983"/>
      <c r="CI858" s="983"/>
      <c r="CJ858" s="983"/>
      <c r="CK858" s="983"/>
      <c r="CL858" s="983"/>
      <c r="CM858" s="983"/>
      <c r="CN858" s="983"/>
      <c r="CO858" s="983"/>
      <c r="CP858" s="983"/>
      <c r="CQ858" s="983"/>
      <c r="CR858" s="983"/>
      <c r="CS858" s="983"/>
      <c r="CT858" s="983"/>
      <c r="CU858" s="983"/>
      <c r="CV858" s="983"/>
      <c r="CW858" s="983"/>
      <c r="CX858" s="983"/>
      <c r="CY858" s="983"/>
      <c r="CZ858" s="983"/>
      <c r="DA858" s="983"/>
      <c r="DB858" s="983"/>
      <c r="DC858" s="983"/>
      <c r="DD858" s="983"/>
      <c r="DE858" s="983"/>
      <c r="DF858" s="983"/>
      <c r="DG858" s="983"/>
      <c r="DH858" s="983"/>
      <c r="DI858" s="983"/>
      <c r="DJ858" s="983"/>
      <c r="DK858" s="983"/>
      <c r="DL858" s="983"/>
      <c r="DM858" s="983"/>
      <c r="DN858" s="983"/>
      <c r="DO858" s="983"/>
      <c r="DP858" s="983"/>
      <c r="DQ858" s="983"/>
      <c r="DR858" s="983"/>
      <c r="DS858" s="983"/>
      <c r="DT858" s="983"/>
      <c r="DU858" s="983"/>
      <c r="DV858" s="983"/>
      <c r="DW858" s="983"/>
      <c r="DX858" s="983"/>
      <c r="DY858" s="983"/>
      <c r="DZ858" s="983"/>
      <c r="EA858" s="983"/>
      <c r="EB858" s="983"/>
      <c r="EC858" s="983"/>
      <c r="ED858" s="983"/>
      <c r="EE858" s="983"/>
      <c r="EF858" s="983"/>
      <c r="EG858" s="983"/>
      <c r="EH858" s="983"/>
      <c r="EI858" s="983"/>
      <c r="EJ858" s="983"/>
      <c r="EK858" s="983"/>
      <c r="EL858" s="983"/>
      <c r="EM858" s="983"/>
      <c r="EN858" s="983"/>
      <c r="EO858" s="983"/>
      <c r="EP858" s="983"/>
      <c r="EQ858" s="983"/>
      <c r="ER858" s="983"/>
      <c r="ES858" s="983"/>
    </row>
    <row r="859" spans="1:149" s="1040" customFormat="1" ht="15" customHeight="1">
      <c r="A859" s="983"/>
      <c r="B859" s="1047"/>
      <c r="C859" s="983"/>
      <c r="D859" s="983"/>
      <c r="E859" s="983"/>
      <c r="F859" s="983"/>
      <c r="G859" s="983"/>
      <c r="H859" s="983"/>
      <c r="I859" s="983"/>
      <c r="J859" s="1039"/>
      <c r="K859" s="1039"/>
      <c r="L859" s="1039"/>
      <c r="M859" s="1039"/>
      <c r="N859" s="1039"/>
      <c r="O859" s="1039"/>
      <c r="P859" s="1039"/>
      <c r="Q859" s="1039"/>
      <c r="R859" s="1039"/>
      <c r="S859" s="1039"/>
      <c r="T859" s="1039"/>
      <c r="U859" s="1039"/>
      <c r="V859" s="1039"/>
      <c r="W859" s="1039"/>
      <c r="X859" s="1039"/>
      <c r="Y859" s="1039"/>
      <c r="Z859" s="1039"/>
      <c r="AA859" s="1039"/>
      <c r="AB859" s="1039"/>
      <c r="AC859" s="1039"/>
      <c r="AD859" s="1039"/>
      <c r="AE859" s="1039"/>
      <c r="AF859" s="1039"/>
      <c r="AG859" s="1039"/>
      <c r="AH859" s="1039"/>
      <c r="AI859" s="1039"/>
      <c r="AJ859" s="1039"/>
      <c r="AK859" s="1039"/>
      <c r="AL859" s="1039"/>
      <c r="AM859" s="1039"/>
      <c r="AN859" s="1039"/>
      <c r="AO859" s="1039"/>
      <c r="AP859" s="1039"/>
      <c r="AQ859" s="1039"/>
      <c r="AR859" s="1039"/>
      <c r="AS859" s="1039"/>
      <c r="AT859" s="1039"/>
      <c r="AU859" s="1039"/>
      <c r="AV859" s="1039"/>
      <c r="AW859" s="1039"/>
      <c r="AX859" s="1039"/>
      <c r="AY859" s="1039"/>
      <c r="AZ859" s="1039"/>
      <c r="BA859" s="1039"/>
      <c r="BB859" s="1039"/>
      <c r="BC859" s="1039"/>
      <c r="BD859" s="1039"/>
      <c r="BE859" s="1039"/>
      <c r="BF859" s="1039"/>
      <c r="BG859" s="1039"/>
      <c r="BH859" s="1039"/>
      <c r="BI859" s="1039"/>
      <c r="BJ859" s="1039"/>
      <c r="BK859" s="1039"/>
      <c r="BL859" s="1039"/>
      <c r="BM859" s="1039"/>
      <c r="BN859" s="1039"/>
      <c r="BO859" s="1039"/>
      <c r="BP859" s="1039"/>
      <c r="BQ859" s="1039"/>
      <c r="BR859" s="1039"/>
      <c r="BS859" s="1039"/>
      <c r="BT859" s="1039"/>
      <c r="BU859" s="1039"/>
      <c r="BV859" s="1039"/>
      <c r="BW859" s="1039"/>
      <c r="BX859" s="1039"/>
      <c r="BY859" s="1039"/>
      <c r="BZ859" s="1039"/>
      <c r="CA859" s="1039"/>
      <c r="CB859" s="1039"/>
      <c r="CC859" s="1039"/>
      <c r="CD859" s="1039"/>
      <c r="CE859" s="1039"/>
      <c r="CF859" s="1039"/>
      <c r="CG859" s="1039"/>
      <c r="CH859" s="1039"/>
      <c r="CI859" s="1039"/>
      <c r="CJ859" s="1039"/>
      <c r="CK859" s="1039"/>
      <c r="CL859" s="1039"/>
      <c r="CM859" s="1039"/>
      <c r="CN859" s="1039"/>
      <c r="CO859" s="1039"/>
      <c r="CP859" s="1039"/>
      <c r="CQ859" s="1039"/>
      <c r="CR859" s="1039"/>
      <c r="CS859" s="1039"/>
      <c r="CT859" s="1039"/>
      <c r="CU859" s="1039"/>
      <c r="CV859" s="1039"/>
      <c r="CW859" s="1039"/>
      <c r="CX859" s="1039"/>
      <c r="CY859" s="1039"/>
      <c r="CZ859" s="1039"/>
      <c r="DA859" s="1039"/>
      <c r="DB859" s="1039"/>
      <c r="DC859" s="1039"/>
      <c r="DD859" s="1039"/>
      <c r="DE859" s="1039"/>
      <c r="DF859" s="1039"/>
      <c r="DG859" s="1039"/>
      <c r="DH859" s="1039"/>
      <c r="DI859" s="1039"/>
      <c r="DJ859" s="1039"/>
      <c r="DK859" s="1039"/>
      <c r="DL859" s="1039"/>
      <c r="DM859" s="1039"/>
      <c r="DN859" s="1039"/>
      <c r="DO859" s="1039"/>
      <c r="DP859" s="1039"/>
      <c r="DQ859" s="1039"/>
      <c r="DR859" s="1039"/>
      <c r="DS859" s="1039"/>
      <c r="DT859" s="1039"/>
      <c r="DU859" s="1039"/>
      <c r="DV859" s="1039"/>
      <c r="DW859" s="1039"/>
      <c r="DX859" s="1039"/>
      <c r="DY859" s="1039"/>
      <c r="DZ859" s="1039"/>
      <c r="EA859" s="1039"/>
      <c r="EB859" s="1039"/>
      <c r="EC859" s="1039"/>
      <c r="ED859" s="1039"/>
      <c r="EE859" s="1039"/>
      <c r="EF859" s="1039"/>
      <c r="EG859" s="1039"/>
      <c r="EH859" s="1039"/>
      <c r="EI859" s="1039"/>
      <c r="EJ859" s="1039"/>
      <c r="EK859" s="1039"/>
      <c r="EL859" s="1039"/>
      <c r="EM859" s="1039"/>
      <c r="EN859" s="1039"/>
      <c r="EO859" s="1039"/>
      <c r="EP859" s="1039"/>
      <c r="EQ859" s="1039"/>
      <c r="ER859" s="1039"/>
      <c r="ES859" s="1039"/>
    </row>
    <row r="860" spans="1:149" s="1040" customFormat="1" ht="15" customHeight="1">
      <c r="A860" s="983"/>
      <c r="B860" s="1047"/>
      <c r="C860" s="983"/>
      <c r="D860" s="983"/>
      <c r="E860" s="983"/>
      <c r="F860" s="983"/>
      <c r="G860" s="983"/>
      <c r="H860" s="983"/>
      <c r="I860" s="983"/>
      <c r="J860" s="1039"/>
      <c r="K860" s="1039"/>
      <c r="L860" s="1039"/>
      <c r="M860" s="1039"/>
      <c r="N860" s="1039"/>
      <c r="O860" s="1039"/>
      <c r="P860" s="1039"/>
      <c r="Q860" s="1039"/>
      <c r="R860" s="1039"/>
      <c r="S860" s="1039"/>
      <c r="T860" s="1039"/>
      <c r="U860" s="1039"/>
      <c r="V860" s="1039"/>
      <c r="W860" s="1039"/>
      <c r="X860" s="1039"/>
      <c r="Y860" s="1039"/>
      <c r="Z860" s="1039"/>
      <c r="AA860" s="1039"/>
      <c r="AB860" s="1039"/>
      <c r="AC860" s="1039"/>
      <c r="AD860" s="1039"/>
      <c r="AE860" s="1039"/>
      <c r="AF860" s="1039"/>
      <c r="AG860" s="1039"/>
      <c r="AH860" s="1039"/>
      <c r="AI860" s="1039"/>
      <c r="AJ860" s="1039"/>
      <c r="AK860" s="1039"/>
      <c r="AL860" s="1039"/>
      <c r="AM860" s="1039"/>
      <c r="AN860" s="1039"/>
      <c r="AO860" s="1039"/>
      <c r="AP860" s="1039"/>
      <c r="AQ860" s="1039"/>
      <c r="AR860" s="1039"/>
      <c r="AS860" s="1039"/>
      <c r="AT860" s="1039"/>
      <c r="AU860" s="1039"/>
      <c r="AV860" s="1039"/>
      <c r="AW860" s="1039"/>
      <c r="AX860" s="1039"/>
      <c r="AY860" s="1039"/>
      <c r="AZ860" s="1039"/>
      <c r="BA860" s="1039"/>
      <c r="BB860" s="1039"/>
      <c r="BC860" s="1039"/>
      <c r="BD860" s="1039"/>
      <c r="BE860" s="1039"/>
      <c r="BF860" s="1039"/>
      <c r="BG860" s="1039"/>
      <c r="BH860" s="1039"/>
      <c r="BI860" s="1039"/>
      <c r="BJ860" s="1039"/>
      <c r="BK860" s="1039"/>
      <c r="BL860" s="1039"/>
      <c r="BM860" s="1039"/>
      <c r="BN860" s="1039"/>
      <c r="BO860" s="1039"/>
      <c r="BP860" s="1039"/>
      <c r="BQ860" s="1039"/>
      <c r="BR860" s="1039"/>
      <c r="BS860" s="1039"/>
      <c r="BT860" s="1039"/>
      <c r="BU860" s="1039"/>
      <c r="BV860" s="1039"/>
      <c r="BW860" s="1039"/>
      <c r="BX860" s="1039"/>
      <c r="BY860" s="1039"/>
      <c r="BZ860" s="1039"/>
      <c r="CA860" s="1039"/>
      <c r="CB860" s="1039"/>
      <c r="CC860" s="1039"/>
      <c r="CD860" s="1039"/>
      <c r="CE860" s="1039"/>
      <c r="CF860" s="1039"/>
      <c r="CG860" s="1039"/>
      <c r="CH860" s="1039"/>
      <c r="CI860" s="1039"/>
      <c r="CJ860" s="1039"/>
      <c r="CK860" s="1039"/>
      <c r="CL860" s="1039"/>
      <c r="CM860" s="1039"/>
      <c r="CN860" s="1039"/>
      <c r="CO860" s="1039"/>
      <c r="CP860" s="1039"/>
      <c r="CQ860" s="1039"/>
      <c r="CR860" s="1039"/>
      <c r="CS860" s="1039"/>
      <c r="CT860" s="1039"/>
      <c r="CU860" s="1039"/>
      <c r="CV860" s="1039"/>
      <c r="CW860" s="1039"/>
      <c r="CX860" s="1039"/>
      <c r="CY860" s="1039"/>
      <c r="CZ860" s="1039"/>
      <c r="DA860" s="1039"/>
      <c r="DB860" s="1039"/>
      <c r="DC860" s="1039"/>
      <c r="DD860" s="1039"/>
      <c r="DE860" s="1039"/>
      <c r="DF860" s="1039"/>
      <c r="DG860" s="1039"/>
      <c r="DH860" s="1039"/>
      <c r="DI860" s="1039"/>
      <c r="DJ860" s="1039"/>
      <c r="DK860" s="1039"/>
      <c r="DL860" s="1039"/>
      <c r="DM860" s="1039"/>
      <c r="DN860" s="1039"/>
      <c r="DO860" s="1039"/>
      <c r="DP860" s="1039"/>
      <c r="DQ860" s="1039"/>
      <c r="DR860" s="1039"/>
      <c r="DS860" s="1039"/>
      <c r="DT860" s="1039"/>
      <c r="DU860" s="1039"/>
      <c r="DV860" s="1039"/>
      <c r="DW860" s="1039"/>
      <c r="DX860" s="1039"/>
      <c r="DY860" s="1039"/>
      <c r="DZ860" s="1039"/>
      <c r="EA860" s="1039"/>
      <c r="EB860" s="1039"/>
      <c r="EC860" s="1039"/>
      <c r="ED860" s="1039"/>
      <c r="EE860" s="1039"/>
      <c r="EF860" s="1039"/>
      <c r="EG860" s="1039"/>
      <c r="EH860" s="1039"/>
      <c r="EI860" s="1039"/>
      <c r="EJ860" s="1039"/>
      <c r="EK860" s="1039"/>
      <c r="EL860" s="1039"/>
      <c r="EM860" s="1039"/>
      <c r="EN860" s="1039"/>
      <c r="EO860" s="1039"/>
      <c r="EP860" s="1039"/>
      <c r="EQ860" s="1039"/>
      <c r="ER860" s="1039"/>
      <c r="ES860" s="1039"/>
    </row>
    <row r="861" spans="1:149" s="983" customFormat="1" ht="15" customHeight="1">
      <c r="B861" s="1047"/>
      <c r="P861" s="1039"/>
      <c r="Q861" s="1039"/>
      <c r="R861" s="1039"/>
      <c r="S861" s="1039"/>
      <c r="T861" s="1039"/>
      <c r="U861" s="1039"/>
      <c r="V861" s="1039"/>
      <c r="W861" s="1039"/>
      <c r="X861" s="1039"/>
      <c r="Y861" s="1039"/>
      <c r="Z861" s="1039"/>
      <c r="AA861" s="1039"/>
      <c r="AB861" s="1039"/>
      <c r="AC861" s="1039"/>
      <c r="AD861" s="1039"/>
      <c r="AE861" s="1039"/>
      <c r="AF861" s="1039"/>
      <c r="AG861" s="1039"/>
      <c r="AH861" s="1039"/>
      <c r="AI861" s="1039"/>
      <c r="AJ861" s="1039"/>
      <c r="AK861" s="1039"/>
      <c r="AL861" s="1039"/>
      <c r="AM861" s="1039"/>
      <c r="AN861" s="1039"/>
      <c r="AO861" s="1039"/>
      <c r="AP861" s="1039"/>
      <c r="AQ861" s="1039"/>
      <c r="AR861" s="1039"/>
      <c r="AS861" s="1039"/>
      <c r="AT861" s="1039"/>
      <c r="AU861" s="1039"/>
      <c r="AV861" s="1039"/>
      <c r="AW861" s="1039"/>
      <c r="AX861" s="1039"/>
      <c r="AY861" s="1039"/>
      <c r="AZ861" s="1039"/>
      <c r="BA861" s="1039"/>
      <c r="BB861" s="1039"/>
      <c r="BC861" s="1039"/>
      <c r="BD861" s="1039"/>
      <c r="BE861" s="1039"/>
      <c r="BF861" s="1039"/>
      <c r="BG861" s="1039"/>
      <c r="BH861" s="1039"/>
      <c r="BI861" s="1039"/>
      <c r="BJ861" s="1039"/>
      <c r="BK861" s="1039"/>
      <c r="BL861" s="1039"/>
      <c r="BM861" s="1039"/>
      <c r="BN861" s="1039"/>
      <c r="BO861" s="1039"/>
      <c r="BP861" s="1039"/>
      <c r="BQ861" s="1039"/>
      <c r="BR861" s="1039"/>
      <c r="BS861" s="1039"/>
      <c r="BT861" s="1039"/>
      <c r="BU861" s="1039"/>
      <c r="BV861" s="1039"/>
      <c r="BW861" s="1039"/>
      <c r="BX861" s="1039"/>
      <c r="BY861" s="1039"/>
      <c r="BZ861" s="1039"/>
      <c r="CA861" s="1039"/>
      <c r="CB861" s="1039"/>
      <c r="CC861" s="1039"/>
      <c r="CD861" s="1039"/>
      <c r="CE861" s="1039"/>
      <c r="CF861" s="1039"/>
      <c r="CG861" s="1039"/>
      <c r="CH861" s="1039"/>
      <c r="CI861" s="1039"/>
      <c r="CJ861" s="1039"/>
      <c r="CK861" s="1039"/>
      <c r="CL861" s="1039"/>
      <c r="CM861" s="1039"/>
      <c r="CN861" s="1039"/>
      <c r="CO861" s="1039"/>
      <c r="CP861" s="1039"/>
      <c r="CQ861" s="1039"/>
      <c r="CR861" s="1039"/>
      <c r="CS861" s="1039"/>
      <c r="CT861" s="1039"/>
      <c r="CU861" s="1039"/>
      <c r="CV861" s="1039"/>
      <c r="CW861" s="1039"/>
      <c r="CX861" s="1039"/>
      <c r="CY861" s="1039"/>
      <c r="CZ861" s="1039"/>
      <c r="DA861" s="1039"/>
      <c r="DB861" s="1039"/>
      <c r="DC861" s="1039"/>
      <c r="DD861" s="1039"/>
      <c r="DE861" s="1039"/>
      <c r="DF861" s="1039"/>
      <c r="DG861" s="1039"/>
      <c r="DH861" s="1039"/>
      <c r="DI861" s="1039"/>
      <c r="DJ861" s="1039"/>
      <c r="DK861" s="1039"/>
      <c r="DL861" s="1039"/>
      <c r="DM861" s="1039"/>
      <c r="DN861" s="1039"/>
      <c r="DO861" s="1039"/>
      <c r="DP861" s="1039"/>
      <c r="DQ861" s="1039"/>
      <c r="DR861" s="1039"/>
      <c r="DS861" s="1039"/>
      <c r="DT861" s="1039"/>
      <c r="DU861" s="1039"/>
      <c r="DV861" s="1039"/>
      <c r="DW861" s="1039"/>
      <c r="DX861" s="1039"/>
      <c r="DY861" s="1039"/>
      <c r="DZ861" s="1039"/>
      <c r="EA861" s="1039"/>
      <c r="EB861" s="1039"/>
      <c r="EC861" s="1039"/>
      <c r="ED861" s="1039"/>
      <c r="EE861" s="1039"/>
      <c r="EF861" s="1039"/>
      <c r="EG861" s="1039"/>
      <c r="EH861" s="1039"/>
      <c r="EI861" s="1039"/>
      <c r="EJ861" s="1039"/>
      <c r="EK861" s="1039"/>
      <c r="EL861" s="1039"/>
      <c r="EM861" s="1039"/>
      <c r="EN861" s="1039"/>
      <c r="EO861" s="1039"/>
      <c r="EP861" s="1039"/>
      <c r="EQ861" s="1039"/>
      <c r="ER861" s="1039"/>
      <c r="ES861" s="1039"/>
    </row>
    <row r="862" spans="1:149" s="983" customFormat="1" ht="15" customHeight="1">
      <c r="B862" s="1047"/>
      <c r="P862" s="1039"/>
      <c r="Q862" s="1039"/>
      <c r="R862" s="1039"/>
      <c r="S862" s="1039"/>
      <c r="T862" s="1039"/>
      <c r="U862" s="1039"/>
      <c r="V862" s="1039"/>
      <c r="W862" s="1039"/>
      <c r="X862" s="1039"/>
      <c r="Y862" s="1039"/>
      <c r="Z862" s="1039"/>
      <c r="AA862" s="1039"/>
      <c r="AB862" s="1039"/>
      <c r="AC862" s="1039"/>
      <c r="AD862" s="1039"/>
      <c r="AE862" s="1039"/>
      <c r="AF862" s="1039"/>
      <c r="AG862" s="1039"/>
      <c r="AH862" s="1039"/>
      <c r="AI862" s="1039"/>
      <c r="AJ862" s="1039"/>
      <c r="AK862" s="1039"/>
      <c r="AL862" s="1039"/>
      <c r="AM862" s="1039"/>
      <c r="AN862" s="1039"/>
      <c r="AO862" s="1039"/>
      <c r="AP862" s="1039"/>
      <c r="AQ862" s="1039"/>
      <c r="AR862" s="1039"/>
      <c r="AS862" s="1039"/>
      <c r="AT862" s="1039"/>
      <c r="AU862" s="1039"/>
      <c r="AV862" s="1039"/>
      <c r="AW862" s="1039"/>
      <c r="AX862" s="1039"/>
      <c r="AY862" s="1039"/>
      <c r="AZ862" s="1039"/>
      <c r="BA862" s="1039"/>
      <c r="BB862" s="1039"/>
      <c r="BC862" s="1039"/>
      <c r="BD862" s="1039"/>
      <c r="BE862" s="1039"/>
      <c r="BF862" s="1039"/>
      <c r="BG862" s="1039"/>
      <c r="BH862" s="1039"/>
      <c r="BI862" s="1039"/>
      <c r="BJ862" s="1039"/>
      <c r="BK862" s="1039"/>
      <c r="BL862" s="1039"/>
      <c r="BM862" s="1039"/>
      <c r="BN862" s="1039"/>
      <c r="BO862" s="1039"/>
      <c r="BP862" s="1039"/>
      <c r="BQ862" s="1039"/>
      <c r="BR862" s="1039"/>
      <c r="BS862" s="1039"/>
      <c r="BT862" s="1039"/>
      <c r="BU862" s="1039"/>
      <c r="BV862" s="1039"/>
      <c r="BW862" s="1039"/>
      <c r="BX862" s="1039"/>
      <c r="BY862" s="1039"/>
      <c r="BZ862" s="1039"/>
      <c r="CA862" s="1039"/>
      <c r="CB862" s="1039"/>
      <c r="CC862" s="1039"/>
      <c r="CD862" s="1039"/>
      <c r="CE862" s="1039"/>
      <c r="CF862" s="1039"/>
      <c r="CG862" s="1039"/>
      <c r="CH862" s="1039"/>
      <c r="CI862" s="1039"/>
      <c r="CJ862" s="1039"/>
      <c r="CK862" s="1039"/>
      <c r="CL862" s="1039"/>
      <c r="CM862" s="1039"/>
      <c r="CN862" s="1039"/>
      <c r="CO862" s="1039"/>
      <c r="CP862" s="1039"/>
      <c r="CQ862" s="1039"/>
      <c r="CR862" s="1039"/>
      <c r="CS862" s="1039"/>
      <c r="CT862" s="1039"/>
      <c r="CU862" s="1039"/>
      <c r="CV862" s="1039"/>
      <c r="CW862" s="1039"/>
      <c r="CX862" s="1039"/>
      <c r="CY862" s="1039"/>
      <c r="CZ862" s="1039"/>
      <c r="DA862" s="1039"/>
      <c r="DB862" s="1039"/>
      <c r="DC862" s="1039"/>
      <c r="DD862" s="1039"/>
      <c r="DE862" s="1039"/>
      <c r="DF862" s="1039"/>
      <c r="DG862" s="1039"/>
      <c r="DH862" s="1039"/>
      <c r="DI862" s="1039"/>
      <c r="DJ862" s="1039"/>
      <c r="DK862" s="1039"/>
      <c r="DL862" s="1039"/>
      <c r="DM862" s="1039"/>
      <c r="DN862" s="1039"/>
      <c r="DO862" s="1039"/>
      <c r="DP862" s="1039"/>
      <c r="DQ862" s="1039"/>
      <c r="DR862" s="1039"/>
      <c r="DS862" s="1039"/>
      <c r="DT862" s="1039"/>
      <c r="DU862" s="1039"/>
      <c r="DV862" s="1039"/>
      <c r="DW862" s="1039"/>
      <c r="DX862" s="1039"/>
      <c r="DY862" s="1039"/>
      <c r="DZ862" s="1039"/>
      <c r="EA862" s="1039"/>
      <c r="EB862" s="1039"/>
      <c r="EC862" s="1039"/>
      <c r="ED862" s="1039"/>
      <c r="EE862" s="1039"/>
      <c r="EF862" s="1039"/>
      <c r="EG862" s="1039"/>
      <c r="EH862" s="1039"/>
      <c r="EI862" s="1039"/>
      <c r="EJ862" s="1039"/>
      <c r="EK862" s="1039"/>
      <c r="EL862" s="1039"/>
      <c r="EM862" s="1039"/>
      <c r="EN862" s="1039"/>
      <c r="EO862" s="1039"/>
      <c r="EP862" s="1039"/>
      <c r="EQ862" s="1039"/>
      <c r="ER862" s="1039"/>
      <c r="ES862" s="1039"/>
    </row>
    <row r="863" spans="1:149" s="983" customFormat="1" ht="15" customHeight="1">
      <c r="B863" s="1047"/>
    </row>
    <row r="864" spans="1:149" s="983" customFormat="1" ht="15" customHeight="1">
      <c r="B864" s="1047"/>
    </row>
    <row r="865" spans="1:149" s="983" customFormat="1" ht="15" customHeight="1">
      <c r="B865" s="1047"/>
    </row>
    <row r="866" spans="1:149" s="983" customFormat="1" ht="15" customHeight="1">
      <c r="B866" s="1047"/>
    </row>
    <row r="867" spans="1:149" s="1040" customFormat="1" ht="15" customHeight="1">
      <c r="A867" s="983"/>
      <c r="B867" s="1047"/>
      <c r="C867" s="983"/>
      <c r="D867" s="983"/>
      <c r="E867" s="983"/>
      <c r="F867" s="983"/>
      <c r="G867" s="983"/>
      <c r="H867" s="983"/>
      <c r="I867" s="983"/>
      <c r="J867" s="1039"/>
      <c r="K867" s="1039"/>
      <c r="L867" s="1039"/>
      <c r="M867" s="1039"/>
      <c r="N867" s="1039"/>
      <c r="O867" s="1039"/>
      <c r="P867" s="1039"/>
      <c r="Q867" s="1039"/>
      <c r="R867" s="1039"/>
      <c r="S867" s="1039"/>
      <c r="T867" s="1039"/>
      <c r="U867" s="1039"/>
      <c r="V867" s="1039"/>
      <c r="W867" s="1039"/>
      <c r="X867" s="1039"/>
      <c r="Y867" s="1039"/>
      <c r="Z867" s="1039"/>
      <c r="AA867" s="1039"/>
      <c r="AB867" s="1039"/>
      <c r="AC867" s="1039"/>
      <c r="AD867" s="1039"/>
      <c r="AE867" s="1039"/>
      <c r="AF867" s="1039"/>
      <c r="AG867" s="1039"/>
      <c r="AH867" s="1039"/>
      <c r="AI867" s="1039"/>
      <c r="AJ867" s="1039"/>
      <c r="AK867" s="1039"/>
      <c r="AL867" s="1039"/>
      <c r="AM867" s="1039"/>
      <c r="AN867" s="1039"/>
      <c r="AO867" s="1039"/>
      <c r="AP867" s="1039"/>
      <c r="AQ867" s="1039"/>
      <c r="AR867" s="1039"/>
      <c r="AS867" s="1039"/>
      <c r="AT867" s="1039"/>
      <c r="AU867" s="1039"/>
      <c r="AV867" s="1039"/>
      <c r="AW867" s="1039"/>
      <c r="AX867" s="1039"/>
      <c r="AY867" s="1039"/>
      <c r="AZ867" s="1039"/>
      <c r="BA867" s="1039"/>
      <c r="BB867" s="1039"/>
      <c r="BC867" s="1039"/>
      <c r="BD867" s="1039"/>
      <c r="BE867" s="1039"/>
      <c r="BF867" s="1039"/>
      <c r="BG867" s="1039"/>
      <c r="BH867" s="1039"/>
      <c r="BI867" s="1039"/>
      <c r="BJ867" s="1039"/>
      <c r="BK867" s="1039"/>
      <c r="BL867" s="1039"/>
      <c r="BM867" s="1039"/>
      <c r="BN867" s="1039"/>
      <c r="BO867" s="1039"/>
      <c r="BP867" s="1039"/>
      <c r="BQ867" s="1039"/>
      <c r="BR867" s="1039"/>
      <c r="BS867" s="1039"/>
      <c r="BT867" s="1039"/>
      <c r="BU867" s="1039"/>
      <c r="BV867" s="1039"/>
      <c r="BW867" s="1039"/>
      <c r="BX867" s="1039"/>
      <c r="BY867" s="1039"/>
      <c r="BZ867" s="1039"/>
      <c r="CA867" s="1039"/>
      <c r="CB867" s="1039"/>
      <c r="CC867" s="1039"/>
      <c r="CD867" s="1039"/>
      <c r="CE867" s="1039"/>
      <c r="CF867" s="1039"/>
      <c r="CG867" s="1039"/>
      <c r="CH867" s="1039"/>
      <c r="CI867" s="1039"/>
      <c r="CJ867" s="1039"/>
      <c r="CK867" s="1039"/>
      <c r="CL867" s="1039"/>
      <c r="CM867" s="1039"/>
      <c r="CN867" s="1039"/>
      <c r="CO867" s="1039"/>
      <c r="CP867" s="1039"/>
      <c r="CQ867" s="1039"/>
      <c r="CR867" s="1039"/>
      <c r="CS867" s="1039"/>
      <c r="CT867" s="1039"/>
      <c r="CU867" s="1039"/>
      <c r="CV867" s="1039"/>
      <c r="CW867" s="1039"/>
      <c r="CX867" s="1039"/>
      <c r="CY867" s="1039"/>
      <c r="CZ867" s="1039"/>
      <c r="DA867" s="1039"/>
      <c r="DB867" s="1039"/>
      <c r="DC867" s="1039"/>
      <c r="DD867" s="1039"/>
      <c r="DE867" s="1039"/>
      <c r="DF867" s="1039"/>
      <c r="DG867" s="1039"/>
      <c r="DH867" s="1039"/>
      <c r="DI867" s="1039"/>
      <c r="DJ867" s="1039"/>
      <c r="DK867" s="1039"/>
      <c r="DL867" s="1039"/>
      <c r="DM867" s="1039"/>
      <c r="DN867" s="1039"/>
      <c r="DO867" s="1039"/>
      <c r="DP867" s="1039"/>
      <c r="DQ867" s="1039"/>
      <c r="DR867" s="1039"/>
      <c r="DS867" s="1039"/>
      <c r="DT867" s="1039"/>
      <c r="DU867" s="1039"/>
      <c r="DV867" s="1039"/>
      <c r="DW867" s="1039"/>
      <c r="DX867" s="1039"/>
      <c r="DY867" s="1039"/>
      <c r="DZ867" s="1039"/>
      <c r="EA867" s="1039"/>
      <c r="EB867" s="1039"/>
      <c r="EC867" s="1039"/>
      <c r="ED867" s="1039"/>
      <c r="EE867" s="1039"/>
      <c r="EF867" s="1039"/>
      <c r="EG867" s="1039"/>
      <c r="EH867" s="1039"/>
      <c r="EI867" s="1039"/>
      <c r="EJ867" s="1039"/>
      <c r="EK867" s="1039"/>
      <c r="EL867" s="1039"/>
      <c r="EM867" s="1039"/>
      <c r="EN867" s="1039"/>
      <c r="EO867" s="1039"/>
      <c r="EP867" s="1039"/>
      <c r="EQ867" s="1039"/>
      <c r="ER867" s="1039"/>
      <c r="ES867" s="1039"/>
    </row>
    <row r="868" spans="1:149" s="1040" customFormat="1" ht="15" customHeight="1">
      <c r="A868" s="983"/>
      <c r="B868" s="1047"/>
      <c r="C868" s="983"/>
      <c r="D868" s="983"/>
      <c r="E868" s="983"/>
      <c r="F868" s="983"/>
      <c r="G868" s="983"/>
      <c r="H868" s="983"/>
      <c r="I868" s="983"/>
      <c r="J868" s="1039"/>
      <c r="K868" s="1039"/>
      <c r="L868" s="1039"/>
      <c r="M868" s="1039"/>
      <c r="N868" s="1039"/>
      <c r="O868" s="1039"/>
      <c r="P868" s="1039"/>
      <c r="Q868" s="1039"/>
      <c r="R868" s="1039"/>
      <c r="S868" s="1039"/>
      <c r="T868" s="1039"/>
      <c r="U868" s="1039"/>
      <c r="V868" s="1039"/>
      <c r="W868" s="1039"/>
      <c r="X868" s="1039"/>
      <c r="Y868" s="1039"/>
      <c r="Z868" s="1039"/>
      <c r="AA868" s="1039"/>
      <c r="AB868" s="1039"/>
      <c r="AC868" s="1039"/>
      <c r="AD868" s="1039"/>
      <c r="AE868" s="1039"/>
      <c r="AF868" s="1039"/>
      <c r="AG868" s="1039"/>
      <c r="AH868" s="1039"/>
      <c r="AI868" s="1039"/>
      <c r="AJ868" s="1039"/>
      <c r="AK868" s="1039"/>
      <c r="AL868" s="1039"/>
      <c r="AM868" s="1039"/>
      <c r="AN868" s="1039"/>
      <c r="AO868" s="1039"/>
      <c r="AP868" s="1039"/>
      <c r="AQ868" s="1039"/>
      <c r="AR868" s="1039"/>
      <c r="AS868" s="1039"/>
      <c r="AT868" s="1039"/>
      <c r="AU868" s="1039"/>
      <c r="AV868" s="1039"/>
      <c r="AW868" s="1039"/>
      <c r="AX868" s="1039"/>
      <c r="AY868" s="1039"/>
      <c r="AZ868" s="1039"/>
      <c r="BA868" s="1039"/>
      <c r="BB868" s="1039"/>
      <c r="BC868" s="1039"/>
      <c r="BD868" s="1039"/>
      <c r="BE868" s="1039"/>
      <c r="BF868" s="1039"/>
      <c r="BG868" s="1039"/>
      <c r="BH868" s="1039"/>
      <c r="BI868" s="1039"/>
      <c r="BJ868" s="1039"/>
      <c r="BK868" s="1039"/>
      <c r="BL868" s="1039"/>
      <c r="BM868" s="1039"/>
      <c r="BN868" s="1039"/>
      <c r="BO868" s="1039"/>
      <c r="BP868" s="1039"/>
      <c r="BQ868" s="1039"/>
      <c r="BR868" s="1039"/>
      <c r="BS868" s="1039"/>
      <c r="BT868" s="1039"/>
      <c r="BU868" s="1039"/>
      <c r="BV868" s="1039"/>
      <c r="BW868" s="1039"/>
      <c r="BX868" s="1039"/>
      <c r="BY868" s="1039"/>
      <c r="BZ868" s="1039"/>
      <c r="CA868" s="1039"/>
      <c r="CB868" s="1039"/>
      <c r="CC868" s="1039"/>
      <c r="CD868" s="1039"/>
      <c r="CE868" s="1039"/>
      <c r="CF868" s="1039"/>
      <c r="CG868" s="1039"/>
      <c r="CH868" s="1039"/>
      <c r="CI868" s="1039"/>
      <c r="CJ868" s="1039"/>
      <c r="CK868" s="1039"/>
      <c r="CL868" s="1039"/>
      <c r="CM868" s="1039"/>
      <c r="CN868" s="1039"/>
      <c r="CO868" s="1039"/>
      <c r="CP868" s="1039"/>
      <c r="CQ868" s="1039"/>
      <c r="CR868" s="1039"/>
      <c r="CS868" s="1039"/>
      <c r="CT868" s="1039"/>
      <c r="CU868" s="1039"/>
      <c r="CV868" s="1039"/>
      <c r="CW868" s="1039"/>
      <c r="CX868" s="1039"/>
      <c r="CY868" s="1039"/>
      <c r="CZ868" s="1039"/>
      <c r="DA868" s="1039"/>
      <c r="DB868" s="1039"/>
      <c r="DC868" s="1039"/>
      <c r="DD868" s="1039"/>
      <c r="DE868" s="1039"/>
      <c r="DF868" s="1039"/>
      <c r="DG868" s="1039"/>
      <c r="DH868" s="1039"/>
      <c r="DI868" s="1039"/>
      <c r="DJ868" s="1039"/>
      <c r="DK868" s="1039"/>
      <c r="DL868" s="1039"/>
      <c r="DM868" s="1039"/>
      <c r="DN868" s="1039"/>
      <c r="DO868" s="1039"/>
      <c r="DP868" s="1039"/>
      <c r="DQ868" s="1039"/>
      <c r="DR868" s="1039"/>
      <c r="DS868" s="1039"/>
      <c r="DT868" s="1039"/>
      <c r="DU868" s="1039"/>
      <c r="DV868" s="1039"/>
      <c r="DW868" s="1039"/>
      <c r="DX868" s="1039"/>
      <c r="DY868" s="1039"/>
      <c r="DZ868" s="1039"/>
      <c r="EA868" s="1039"/>
      <c r="EB868" s="1039"/>
      <c r="EC868" s="1039"/>
      <c r="ED868" s="1039"/>
      <c r="EE868" s="1039"/>
      <c r="EF868" s="1039"/>
      <c r="EG868" s="1039"/>
      <c r="EH868" s="1039"/>
      <c r="EI868" s="1039"/>
      <c r="EJ868" s="1039"/>
      <c r="EK868" s="1039"/>
      <c r="EL868" s="1039"/>
      <c r="EM868" s="1039"/>
      <c r="EN868" s="1039"/>
      <c r="EO868" s="1039"/>
      <c r="EP868" s="1039"/>
      <c r="EQ868" s="1039"/>
      <c r="ER868" s="1039"/>
      <c r="ES868" s="1039"/>
    </row>
    <row r="869" spans="1:149" s="1040" customFormat="1" ht="15" customHeight="1">
      <c r="A869" s="983"/>
      <c r="B869" s="1047"/>
      <c r="C869" s="983"/>
      <c r="D869" s="983"/>
      <c r="E869" s="983"/>
      <c r="F869" s="983"/>
      <c r="G869" s="983"/>
      <c r="H869" s="983"/>
      <c r="I869" s="983"/>
      <c r="J869" s="1039"/>
      <c r="K869" s="1039"/>
      <c r="L869" s="1039"/>
      <c r="M869" s="1039"/>
      <c r="N869" s="1039"/>
      <c r="O869" s="1039"/>
      <c r="P869" s="1039"/>
      <c r="Q869" s="1039"/>
      <c r="R869" s="1039"/>
      <c r="S869" s="1039"/>
      <c r="T869" s="1039"/>
      <c r="U869" s="1039"/>
      <c r="V869" s="1039"/>
      <c r="W869" s="1039"/>
      <c r="X869" s="1039"/>
      <c r="Y869" s="1039"/>
      <c r="Z869" s="1039"/>
      <c r="AA869" s="1039"/>
      <c r="AB869" s="1039"/>
      <c r="AC869" s="1039"/>
      <c r="AD869" s="1039"/>
      <c r="AE869" s="1039"/>
      <c r="AF869" s="1039"/>
      <c r="AG869" s="1039"/>
      <c r="AH869" s="1039"/>
      <c r="AI869" s="1039"/>
      <c r="AJ869" s="1039"/>
      <c r="AK869" s="1039"/>
      <c r="AL869" s="1039"/>
      <c r="AM869" s="1039"/>
      <c r="AN869" s="1039"/>
      <c r="AO869" s="1039"/>
      <c r="AP869" s="1039"/>
      <c r="AQ869" s="1039"/>
      <c r="AR869" s="1039"/>
      <c r="AS869" s="1039"/>
      <c r="AT869" s="1039"/>
      <c r="AU869" s="1039"/>
      <c r="AV869" s="1039"/>
      <c r="AW869" s="1039"/>
      <c r="AX869" s="1039"/>
      <c r="AY869" s="1039"/>
      <c r="AZ869" s="1039"/>
      <c r="BA869" s="1039"/>
      <c r="BB869" s="1039"/>
      <c r="BC869" s="1039"/>
      <c r="BD869" s="1039"/>
      <c r="BE869" s="1039"/>
      <c r="BF869" s="1039"/>
      <c r="BG869" s="1039"/>
      <c r="BH869" s="1039"/>
      <c r="BI869" s="1039"/>
      <c r="BJ869" s="1039"/>
      <c r="BK869" s="1039"/>
      <c r="BL869" s="1039"/>
      <c r="BM869" s="1039"/>
      <c r="BN869" s="1039"/>
      <c r="BO869" s="1039"/>
      <c r="BP869" s="1039"/>
      <c r="BQ869" s="1039"/>
      <c r="BR869" s="1039"/>
      <c r="BS869" s="1039"/>
      <c r="BT869" s="1039"/>
      <c r="BU869" s="1039"/>
      <c r="BV869" s="1039"/>
      <c r="BW869" s="1039"/>
      <c r="BX869" s="1039"/>
      <c r="BY869" s="1039"/>
      <c r="BZ869" s="1039"/>
      <c r="CA869" s="1039"/>
      <c r="CB869" s="1039"/>
      <c r="CC869" s="1039"/>
      <c r="CD869" s="1039"/>
      <c r="CE869" s="1039"/>
      <c r="CF869" s="1039"/>
      <c r="CG869" s="1039"/>
      <c r="CH869" s="1039"/>
      <c r="CI869" s="1039"/>
      <c r="CJ869" s="1039"/>
      <c r="CK869" s="1039"/>
      <c r="CL869" s="1039"/>
      <c r="CM869" s="1039"/>
      <c r="CN869" s="1039"/>
      <c r="CO869" s="1039"/>
      <c r="CP869" s="1039"/>
      <c r="CQ869" s="1039"/>
      <c r="CR869" s="1039"/>
      <c r="CS869" s="1039"/>
      <c r="CT869" s="1039"/>
      <c r="CU869" s="1039"/>
      <c r="CV869" s="1039"/>
      <c r="CW869" s="1039"/>
      <c r="CX869" s="1039"/>
      <c r="CY869" s="1039"/>
      <c r="CZ869" s="1039"/>
      <c r="DA869" s="1039"/>
      <c r="DB869" s="1039"/>
      <c r="DC869" s="1039"/>
      <c r="DD869" s="1039"/>
      <c r="DE869" s="1039"/>
      <c r="DF869" s="1039"/>
      <c r="DG869" s="1039"/>
      <c r="DH869" s="1039"/>
      <c r="DI869" s="1039"/>
      <c r="DJ869" s="1039"/>
      <c r="DK869" s="1039"/>
      <c r="DL869" s="1039"/>
      <c r="DM869" s="1039"/>
      <c r="DN869" s="1039"/>
      <c r="DO869" s="1039"/>
      <c r="DP869" s="1039"/>
      <c r="DQ869" s="1039"/>
      <c r="DR869" s="1039"/>
      <c r="DS869" s="1039"/>
      <c r="DT869" s="1039"/>
      <c r="DU869" s="1039"/>
      <c r="DV869" s="1039"/>
      <c r="DW869" s="1039"/>
      <c r="DX869" s="1039"/>
      <c r="DY869" s="1039"/>
      <c r="DZ869" s="1039"/>
      <c r="EA869" s="1039"/>
      <c r="EB869" s="1039"/>
      <c r="EC869" s="1039"/>
      <c r="ED869" s="1039"/>
      <c r="EE869" s="1039"/>
      <c r="EF869" s="1039"/>
      <c r="EG869" s="1039"/>
      <c r="EH869" s="1039"/>
      <c r="EI869" s="1039"/>
      <c r="EJ869" s="1039"/>
      <c r="EK869" s="1039"/>
      <c r="EL869" s="1039"/>
      <c r="EM869" s="1039"/>
      <c r="EN869" s="1039"/>
      <c r="EO869" s="1039"/>
      <c r="EP869" s="1039"/>
      <c r="EQ869" s="1039"/>
      <c r="ER869" s="1039"/>
      <c r="ES869" s="1039"/>
    </row>
    <row r="870" spans="1:149" s="1040" customFormat="1" ht="15" customHeight="1">
      <c r="A870" s="983"/>
      <c r="B870" s="1047"/>
      <c r="C870" s="983"/>
      <c r="D870" s="983"/>
      <c r="E870" s="983"/>
      <c r="F870" s="983"/>
      <c r="G870" s="983"/>
      <c r="H870" s="983"/>
      <c r="I870" s="983"/>
      <c r="J870" s="1039"/>
      <c r="K870" s="1039"/>
      <c r="L870" s="1039"/>
      <c r="M870" s="1039"/>
      <c r="N870" s="1039"/>
      <c r="O870" s="1039"/>
      <c r="P870" s="1039"/>
      <c r="Q870" s="1039"/>
      <c r="R870" s="1039"/>
      <c r="S870" s="1039"/>
      <c r="T870" s="1039"/>
      <c r="U870" s="1039"/>
      <c r="V870" s="1039"/>
      <c r="W870" s="1039"/>
      <c r="X870" s="1039"/>
      <c r="Y870" s="1039"/>
      <c r="Z870" s="1039"/>
      <c r="AA870" s="1039"/>
      <c r="AB870" s="1039"/>
      <c r="AC870" s="1039"/>
      <c r="AD870" s="1039"/>
      <c r="AE870" s="1039"/>
      <c r="AF870" s="1039"/>
      <c r="AG870" s="1039"/>
      <c r="AH870" s="1039"/>
      <c r="AI870" s="1039"/>
      <c r="AJ870" s="1039"/>
      <c r="AK870" s="1039"/>
      <c r="AL870" s="1039"/>
      <c r="AM870" s="1039"/>
      <c r="AN870" s="1039"/>
      <c r="AO870" s="1039"/>
      <c r="AP870" s="1039"/>
      <c r="AQ870" s="1039"/>
      <c r="AR870" s="1039"/>
      <c r="AS870" s="1039"/>
      <c r="AT870" s="1039"/>
      <c r="AU870" s="1039"/>
      <c r="AV870" s="1039"/>
      <c r="AW870" s="1039"/>
      <c r="AX870" s="1039"/>
      <c r="AY870" s="1039"/>
      <c r="AZ870" s="1039"/>
      <c r="BA870" s="1039"/>
      <c r="BB870" s="1039"/>
      <c r="BC870" s="1039"/>
      <c r="BD870" s="1039"/>
      <c r="BE870" s="1039"/>
      <c r="BF870" s="1039"/>
      <c r="BG870" s="1039"/>
      <c r="BH870" s="1039"/>
      <c r="BI870" s="1039"/>
      <c r="BJ870" s="1039"/>
      <c r="BK870" s="1039"/>
      <c r="BL870" s="1039"/>
      <c r="BM870" s="1039"/>
      <c r="BN870" s="1039"/>
      <c r="BO870" s="1039"/>
      <c r="BP870" s="1039"/>
      <c r="BQ870" s="1039"/>
      <c r="BR870" s="1039"/>
      <c r="BS870" s="1039"/>
      <c r="BT870" s="1039"/>
      <c r="BU870" s="1039"/>
      <c r="BV870" s="1039"/>
      <c r="BW870" s="1039"/>
      <c r="BX870" s="1039"/>
      <c r="BY870" s="1039"/>
      <c r="BZ870" s="1039"/>
      <c r="CA870" s="1039"/>
      <c r="CB870" s="1039"/>
      <c r="CC870" s="1039"/>
      <c r="CD870" s="1039"/>
      <c r="CE870" s="1039"/>
      <c r="CF870" s="1039"/>
      <c r="CG870" s="1039"/>
      <c r="CH870" s="1039"/>
      <c r="CI870" s="1039"/>
      <c r="CJ870" s="1039"/>
      <c r="CK870" s="1039"/>
      <c r="CL870" s="1039"/>
      <c r="CM870" s="1039"/>
      <c r="CN870" s="1039"/>
      <c r="CO870" s="1039"/>
      <c r="CP870" s="1039"/>
      <c r="CQ870" s="1039"/>
      <c r="CR870" s="1039"/>
      <c r="CS870" s="1039"/>
      <c r="CT870" s="1039"/>
      <c r="CU870" s="1039"/>
      <c r="CV870" s="1039"/>
      <c r="CW870" s="1039"/>
      <c r="CX870" s="1039"/>
      <c r="CY870" s="1039"/>
      <c r="CZ870" s="1039"/>
      <c r="DA870" s="1039"/>
      <c r="DB870" s="1039"/>
      <c r="DC870" s="1039"/>
      <c r="DD870" s="1039"/>
      <c r="DE870" s="1039"/>
      <c r="DF870" s="1039"/>
      <c r="DG870" s="1039"/>
      <c r="DH870" s="1039"/>
      <c r="DI870" s="1039"/>
      <c r="DJ870" s="1039"/>
      <c r="DK870" s="1039"/>
      <c r="DL870" s="1039"/>
      <c r="DM870" s="1039"/>
      <c r="DN870" s="1039"/>
      <c r="DO870" s="1039"/>
      <c r="DP870" s="1039"/>
      <c r="DQ870" s="1039"/>
      <c r="DR870" s="1039"/>
      <c r="DS870" s="1039"/>
      <c r="DT870" s="1039"/>
      <c r="DU870" s="1039"/>
      <c r="DV870" s="1039"/>
      <c r="DW870" s="1039"/>
      <c r="DX870" s="1039"/>
      <c r="DY870" s="1039"/>
      <c r="DZ870" s="1039"/>
      <c r="EA870" s="1039"/>
      <c r="EB870" s="1039"/>
      <c r="EC870" s="1039"/>
      <c r="ED870" s="1039"/>
      <c r="EE870" s="1039"/>
      <c r="EF870" s="1039"/>
      <c r="EG870" s="1039"/>
      <c r="EH870" s="1039"/>
      <c r="EI870" s="1039"/>
      <c r="EJ870" s="1039"/>
      <c r="EK870" s="1039"/>
      <c r="EL870" s="1039"/>
      <c r="EM870" s="1039"/>
      <c r="EN870" s="1039"/>
      <c r="EO870" s="1039"/>
      <c r="EP870" s="1039"/>
      <c r="EQ870" s="1039"/>
      <c r="ER870" s="1039"/>
      <c r="ES870" s="1039"/>
    </row>
    <row r="871" spans="1:149" s="983" customFormat="1" ht="15" customHeight="1">
      <c r="B871" s="1047"/>
    </row>
    <row r="872" spans="1:149" s="983" customFormat="1" ht="15" customHeight="1">
      <c r="B872" s="1047"/>
    </row>
    <row r="873" spans="1:149" s="983" customFormat="1" ht="15" customHeight="1">
      <c r="B873" s="1047"/>
    </row>
    <row r="874" spans="1:149" s="983" customFormat="1" ht="15" customHeight="1">
      <c r="B874" s="1047"/>
    </row>
    <row r="875" spans="1:149" s="983" customFormat="1" ht="15" customHeight="1">
      <c r="B875" s="1047"/>
      <c r="P875" s="1039"/>
      <c r="Q875" s="1039"/>
      <c r="R875" s="1039"/>
      <c r="S875" s="1039"/>
      <c r="T875" s="1039"/>
      <c r="U875" s="1039"/>
      <c r="V875" s="1039"/>
      <c r="W875" s="1039"/>
      <c r="X875" s="1039"/>
      <c r="Y875" s="1039"/>
      <c r="Z875" s="1039"/>
      <c r="AA875" s="1039"/>
      <c r="AB875" s="1039"/>
      <c r="AC875" s="1039"/>
      <c r="AD875" s="1039"/>
      <c r="AE875" s="1039"/>
      <c r="AF875" s="1039"/>
      <c r="AG875" s="1039"/>
      <c r="AH875" s="1039"/>
      <c r="AI875" s="1039"/>
      <c r="AJ875" s="1039"/>
      <c r="AK875" s="1039"/>
      <c r="AL875" s="1039"/>
      <c r="AM875" s="1039"/>
      <c r="AN875" s="1039"/>
      <c r="AO875" s="1039"/>
      <c r="AP875" s="1039"/>
      <c r="AQ875" s="1039"/>
      <c r="AR875" s="1039"/>
      <c r="AS875" s="1039"/>
      <c r="AT875" s="1039"/>
      <c r="AU875" s="1039"/>
      <c r="AV875" s="1039"/>
      <c r="AW875" s="1039"/>
      <c r="AX875" s="1039"/>
      <c r="AY875" s="1039"/>
      <c r="AZ875" s="1039"/>
      <c r="BA875" s="1039"/>
      <c r="BB875" s="1039"/>
      <c r="BC875" s="1039"/>
      <c r="BD875" s="1039"/>
      <c r="BE875" s="1039"/>
      <c r="BF875" s="1039"/>
      <c r="BG875" s="1039"/>
      <c r="BH875" s="1039"/>
      <c r="BI875" s="1039"/>
      <c r="BJ875" s="1039"/>
      <c r="BK875" s="1039"/>
      <c r="BL875" s="1039"/>
      <c r="BM875" s="1039"/>
      <c r="BN875" s="1039"/>
      <c r="BO875" s="1039"/>
      <c r="BP875" s="1039"/>
      <c r="BQ875" s="1039"/>
      <c r="BR875" s="1039"/>
      <c r="BS875" s="1039"/>
      <c r="BT875" s="1039"/>
      <c r="BU875" s="1039"/>
      <c r="BV875" s="1039"/>
      <c r="BW875" s="1039"/>
      <c r="BX875" s="1039"/>
      <c r="BY875" s="1039"/>
      <c r="BZ875" s="1039"/>
      <c r="CA875" s="1039"/>
      <c r="CB875" s="1039"/>
      <c r="CC875" s="1039"/>
      <c r="CD875" s="1039"/>
      <c r="CE875" s="1039"/>
      <c r="CF875" s="1039"/>
      <c r="CG875" s="1039"/>
      <c r="CH875" s="1039"/>
      <c r="CI875" s="1039"/>
      <c r="CJ875" s="1039"/>
      <c r="CK875" s="1039"/>
      <c r="CL875" s="1039"/>
      <c r="CM875" s="1039"/>
      <c r="CN875" s="1039"/>
      <c r="CO875" s="1039"/>
      <c r="CP875" s="1039"/>
      <c r="CQ875" s="1039"/>
      <c r="CR875" s="1039"/>
      <c r="CS875" s="1039"/>
      <c r="CT875" s="1039"/>
      <c r="CU875" s="1039"/>
      <c r="CV875" s="1039"/>
      <c r="CW875" s="1039"/>
      <c r="CX875" s="1039"/>
      <c r="CY875" s="1039"/>
      <c r="CZ875" s="1039"/>
      <c r="DA875" s="1039"/>
      <c r="DB875" s="1039"/>
      <c r="DC875" s="1039"/>
      <c r="DD875" s="1039"/>
      <c r="DE875" s="1039"/>
      <c r="DF875" s="1039"/>
      <c r="DG875" s="1039"/>
      <c r="DH875" s="1039"/>
      <c r="DI875" s="1039"/>
      <c r="DJ875" s="1039"/>
      <c r="DK875" s="1039"/>
      <c r="DL875" s="1039"/>
      <c r="DM875" s="1039"/>
      <c r="DN875" s="1039"/>
      <c r="DO875" s="1039"/>
      <c r="DP875" s="1039"/>
      <c r="DQ875" s="1039"/>
      <c r="DR875" s="1039"/>
      <c r="DS875" s="1039"/>
      <c r="DT875" s="1039"/>
      <c r="DU875" s="1039"/>
      <c r="DV875" s="1039"/>
      <c r="DW875" s="1039"/>
      <c r="DX875" s="1039"/>
      <c r="DY875" s="1039"/>
      <c r="DZ875" s="1039"/>
      <c r="EA875" s="1039"/>
      <c r="EB875" s="1039"/>
      <c r="EC875" s="1039"/>
      <c r="ED875" s="1039"/>
      <c r="EE875" s="1039"/>
      <c r="EF875" s="1039"/>
      <c r="EG875" s="1039"/>
      <c r="EH875" s="1039"/>
      <c r="EI875" s="1039"/>
      <c r="EJ875" s="1039"/>
      <c r="EK875" s="1039"/>
      <c r="EL875" s="1039"/>
      <c r="EM875" s="1039"/>
      <c r="EN875" s="1039"/>
      <c r="EO875" s="1039"/>
      <c r="EP875" s="1039"/>
      <c r="EQ875" s="1039"/>
      <c r="ER875" s="1039"/>
      <c r="ES875" s="1039"/>
    </row>
    <row r="876" spans="1:149" s="983" customFormat="1" ht="15" customHeight="1">
      <c r="B876" s="1047"/>
      <c r="P876" s="1039"/>
      <c r="Q876" s="1039"/>
      <c r="R876" s="1039"/>
      <c r="S876" s="1039"/>
      <c r="T876" s="1039"/>
      <c r="U876" s="1039"/>
      <c r="V876" s="1039"/>
      <c r="W876" s="1039"/>
      <c r="X876" s="1039"/>
      <c r="Y876" s="1039"/>
      <c r="Z876" s="1039"/>
      <c r="AA876" s="1039"/>
      <c r="AB876" s="1039"/>
      <c r="AC876" s="1039"/>
      <c r="AD876" s="1039"/>
      <c r="AE876" s="1039"/>
      <c r="AF876" s="1039"/>
      <c r="AG876" s="1039"/>
      <c r="AH876" s="1039"/>
      <c r="AI876" s="1039"/>
      <c r="AJ876" s="1039"/>
      <c r="AK876" s="1039"/>
      <c r="AL876" s="1039"/>
      <c r="AM876" s="1039"/>
      <c r="AN876" s="1039"/>
      <c r="AO876" s="1039"/>
      <c r="AP876" s="1039"/>
      <c r="AQ876" s="1039"/>
      <c r="AR876" s="1039"/>
      <c r="AS876" s="1039"/>
      <c r="AT876" s="1039"/>
      <c r="AU876" s="1039"/>
      <c r="AV876" s="1039"/>
      <c r="AW876" s="1039"/>
      <c r="AX876" s="1039"/>
      <c r="AY876" s="1039"/>
      <c r="AZ876" s="1039"/>
      <c r="BA876" s="1039"/>
      <c r="BB876" s="1039"/>
      <c r="BC876" s="1039"/>
      <c r="BD876" s="1039"/>
      <c r="BE876" s="1039"/>
      <c r="BF876" s="1039"/>
      <c r="BG876" s="1039"/>
      <c r="BH876" s="1039"/>
      <c r="BI876" s="1039"/>
      <c r="BJ876" s="1039"/>
      <c r="BK876" s="1039"/>
      <c r="BL876" s="1039"/>
      <c r="BM876" s="1039"/>
      <c r="BN876" s="1039"/>
      <c r="BO876" s="1039"/>
      <c r="BP876" s="1039"/>
      <c r="BQ876" s="1039"/>
      <c r="BR876" s="1039"/>
      <c r="BS876" s="1039"/>
      <c r="BT876" s="1039"/>
      <c r="BU876" s="1039"/>
      <c r="BV876" s="1039"/>
      <c r="BW876" s="1039"/>
      <c r="BX876" s="1039"/>
      <c r="BY876" s="1039"/>
      <c r="BZ876" s="1039"/>
      <c r="CA876" s="1039"/>
      <c r="CB876" s="1039"/>
      <c r="CC876" s="1039"/>
      <c r="CD876" s="1039"/>
      <c r="CE876" s="1039"/>
      <c r="CF876" s="1039"/>
      <c r="CG876" s="1039"/>
      <c r="CH876" s="1039"/>
      <c r="CI876" s="1039"/>
      <c r="CJ876" s="1039"/>
      <c r="CK876" s="1039"/>
      <c r="CL876" s="1039"/>
      <c r="CM876" s="1039"/>
      <c r="CN876" s="1039"/>
      <c r="CO876" s="1039"/>
      <c r="CP876" s="1039"/>
      <c r="CQ876" s="1039"/>
      <c r="CR876" s="1039"/>
      <c r="CS876" s="1039"/>
      <c r="CT876" s="1039"/>
      <c r="CU876" s="1039"/>
      <c r="CV876" s="1039"/>
      <c r="CW876" s="1039"/>
      <c r="CX876" s="1039"/>
      <c r="CY876" s="1039"/>
      <c r="CZ876" s="1039"/>
      <c r="DA876" s="1039"/>
      <c r="DB876" s="1039"/>
      <c r="DC876" s="1039"/>
      <c r="DD876" s="1039"/>
      <c r="DE876" s="1039"/>
      <c r="DF876" s="1039"/>
      <c r="DG876" s="1039"/>
      <c r="DH876" s="1039"/>
      <c r="DI876" s="1039"/>
      <c r="DJ876" s="1039"/>
      <c r="DK876" s="1039"/>
      <c r="DL876" s="1039"/>
      <c r="DM876" s="1039"/>
      <c r="DN876" s="1039"/>
      <c r="DO876" s="1039"/>
      <c r="DP876" s="1039"/>
      <c r="DQ876" s="1039"/>
      <c r="DR876" s="1039"/>
      <c r="DS876" s="1039"/>
      <c r="DT876" s="1039"/>
      <c r="DU876" s="1039"/>
      <c r="DV876" s="1039"/>
      <c r="DW876" s="1039"/>
      <c r="DX876" s="1039"/>
      <c r="DY876" s="1039"/>
      <c r="DZ876" s="1039"/>
      <c r="EA876" s="1039"/>
      <c r="EB876" s="1039"/>
      <c r="EC876" s="1039"/>
      <c r="ED876" s="1039"/>
      <c r="EE876" s="1039"/>
      <c r="EF876" s="1039"/>
      <c r="EG876" s="1039"/>
      <c r="EH876" s="1039"/>
      <c r="EI876" s="1039"/>
      <c r="EJ876" s="1039"/>
      <c r="EK876" s="1039"/>
      <c r="EL876" s="1039"/>
      <c r="EM876" s="1039"/>
      <c r="EN876" s="1039"/>
      <c r="EO876" s="1039"/>
      <c r="EP876" s="1039"/>
      <c r="EQ876" s="1039"/>
      <c r="ER876" s="1039"/>
      <c r="ES876" s="1039"/>
    </row>
    <row r="877" spans="1:149" s="1040" customFormat="1" ht="15" customHeight="1">
      <c r="A877" s="983"/>
      <c r="B877" s="1047"/>
      <c r="C877" s="983"/>
      <c r="D877" s="983"/>
      <c r="E877" s="983"/>
      <c r="F877" s="983"/>
      <c r="G877" s="983"/>
      <c r="H877" s="983"/>
      <c r="I877" s="983"/>
      <c r="J877" s="1039"/>
      <c r="K877" s="1039"/>
      <c r="L877" s="1039"/>
      <c r="M877" s="1039"/>
      <c r="N877" s="1039"/>
      <c r="O877" s="1039"/>
      <c r="P877" s="1039"/>
      <c r="Q877" s="1039"/>
      <c r="R877" s="1039"/>
      <c r="S877" s="1039"/>
      <c r="T877" s="1039"/>
      <c r="U877" s="1039"/>
      <c r="V877" s="1039"/>
      <c r="W877" s="1039"/>
      <c r="X877" s="1039"/>
      <c r="Y877" s="1039"/>
      <c r="Z877" s="1039"/>
      <c r="AA877" s="1039"/>
      <c r="AB877" s="1039"/>
      <c r="AC877" s="1039"/>
      <c r="AD877" s="1039"/>
      <c r="AE877" s="1039"/>
      <c r="AF877" s="1039"/>
      <c r="AG877" s="1039"/>
      <c r="AH877" s="1039"/>
      <c r="AI877" s="1039"/>
      <c r="AJ877" s="1039"/>
      <c r="AK877" s="1039"/>
      <c r="AL877" s="1039"/>
      <c r="AM877" s="1039"/>
      <c r="AN877" s="1039"/>
      <c r="AO877" s="1039"/>
      <c r="AP877" s="1039"/>
      <c r="AQ877" s="1039"/>
      <c r="AR877" s="1039"/>
      <c r="AS877" s="1039"/>
      <c r="AT877" s="1039"/>
      <c r="AU877" s="1039"/>
      <c r="AV877" s="1039"/>
      <c r="AW877" s="1039"/>
      <c r="AX877" s="1039"/>
      <c r="AY877" s="1039"/>
      <c r="AZ877" s="1039"/>
      <c r="BA877" s="1039"/>
      <c r="BB877" s="1039"/>
      <c r="BC877" s="1039"/>
      <c r="BD877" s="1039"/>
      <c r="BE877" s="1039"/>
      <c r="BF877" s="1039"/>
      <c r="BG877" s="1039"/>
      <c r="BH877" s="1039"/>
      <c r="BI877" s="1039"/>
      <c r="BJ877" s="1039"/>
      <c r="BK877" s="1039"/>
      <c r="BL877" s="1039"/>
      <c r="BM877" s="1039"/>
      <c r="BN877" s="1039"/>
      <c r="BO877" s="1039"/>
      <c r="BP877" s="1039"/>
      <c r="BQ877" s="1039"/>
      <c r="BR877" s="1039"/>
      <c r="BS877" s="1039"/>
      <c r="BT877" s="1039"/>
      <c r="BU877" s="1039"/>
      <c r="BV877" s="1039"/>
      <c r="BW877" s="1039"/>
      <c r="BX877" s="1039"/>
      <c r="BY877" s="1039"/>
      <c r="BZ877" s="1039"/>
      <c r="CA877" s="1039"/>
      <c r="CB877" s="1039"/>
      <c r="CC877" s="1039"/>
      <c r="CD877" s="1039"/>
      <c r="CE877" s="1039"/>
      <c r="CF877" s="1039"/>
      <c r="CG877" s="1039"/>
      <c r="CH877" s="1039"/>
      <c r="CI877" s="1039"/>
      <c r="CJ877" s="1039"/>
      <c r="CK877" s="1039"/>
      <c r="CL877" s="1039"/>
      <c r="CM877" s="1039"/>
      <c r="CN877" s="1039"/>
      <c r="CO877" s="1039"/>
      <c r="CP877" s="1039"/>
      <c r="CQ877" s="1039"/>
      <c r="CR877" s="1039"/>
      <c r="CS877" s="1039"/>
      <c r="CT877" s="1039"/>
      <c r="CU877" s="1039"/>
      <c r="CV877" s="1039"/>
      <c r="CW877" s="1039"/>
      <c r="CX877" s="1039"/>
      <c r="CY877" s="1039"/>
      <c r="CZ877" s="1039"/>
      <c r="DA877" s="1039"/>
      <c r="DB877" s="1039"/>
      <c r="DC877" s="1039"/>
      <c r="DD877" s="1039"/>
      <c r="DE877" s="1039"/>
      <c r="DF877" s="1039"/>
      <c r="DG877" s="1039"/>
      <c r="DH877" s="1039"/>
      <c r="DI877" s="1039"/>
      <c r="DJ877" s="1039"/>
      <c r="DK877" s="1039"/>
      <c r="DL877" s="1039"/>
      <c r="DM877" s="1039"/>
      <c r="DN877" s="1039"/>
      <c r="DO877" s="1039"/>
      <c r="DP877" s="1039"/>
      <c r="DQ877" s="1039"/>
      <c r="DR877" s="1039"/>
      <c r="DS877" s="1039"/>
      <c r="DT877" s="1039"/>
      <c r="DU877" s="1039"/>
      <c r="DV877" s="1039"/>
      <c r="DW877" s="1039"/>
      <c r="DX877" s="1039"/>
      <c r="DY877" s="1039"/>
      <c r="DZ877" s="1039"/>
      <c r="EA877" s="1039"/>
      <c r="EB877" s="1039"/>
      <c r="EC877" s="1039"/>
      <c r="ED877" s="1039"/>
      <c r="EE877" s="1039"/>
      <c r="EF877" s="1039"/>
      <c r="EG877" s="1039"/>
      <c r="EH877" s="1039"/>
      <c r="EI877" s="1039"/>
      <c r="EJ877" s="1039"/>
      <c r="EK877" s="1039"/>
      <c r="EL877" s="1039"/>
      <c r="EM877" s="1039"/>
      <c r="EN877" s="1039"/>
      <c r="EO877" s="1039"/>
      <c r="EP877" s="1039"/>
      <c r="EQ877" s="1039"/>
      <c r="ER877" s="1039"/>
      <c r="ES877" s="1039"/>
    </row>
    <row r="878" spans="1:149" s="1040" customFormat="1" ht="15" customHeight="1">
      <c r="A878" s="983"/>
      <c r="B878" s="1047"/>
      <c r="C878" s="983"/>
      <c r="D878" s="983"/>
      <c r="E878" s="983"/>
      <c r="F878" s="983"/>
      <c r="G878" s="983"/>
      <c r="H878" s="983"/>
      <c r="I878" s="983"/>
      <c r="J878" s="1039"/>
      <c r="K878" s="1039"/>
      <c r="L878" s="1039"/>
      <c r="M878" s="1039"/>
      <c r="N878" s="1039"/>
      <c r="O878" s="1039"/>
      <c r="P878" s="1039"/>
      <c r="Q878" s="1039"/>
      <c r="R878" s="1039"/>
      <c r="S878" s="1039"/>
      <c r="T878" s="1039"/>
      <c r="U878" s="1039"/>
      <c r="V878" s="1039"/>
      <c r="W878" s="1039"/>
      <c r="X878" s="1039"/>
      <c r="Y878" s="1039"/>
      <c r="Z878" s="1039"/>
      <c r="AA878" s="1039"/>
      <c r="AB878" s="1039"/>
      <c r="AC878" s="1039"/>
      <c r="AD878" s="1039"/>
      <c r="AE878" s="1039"/>
      <c r="AF878" s="1039"/>
      <c r="AG878" s="1039"/>
      <c r="AH878" s="1039"/>
      <c r="AI878" s="1039"/>
      <c r="AJ878" s="1039"/>
      <c r="AK878" s="1039"/>
      <c r="AL878" s="1039"/>
      <c r="AM878" s="1039"/>
      <c r="AN878" s="1039"/>
      <c r="AO878" s="1039"/>
      <c r="AP878" s="1039"/>
      <c r="AQ878" s="1039"/>
      <c r="AR878" s="1039"/>
      <c r="AS878" s="1039"/>
      <c r="AT878" s="1039"/>
      <c r="AU878" s="1039"/>
      <c r="AV878" s="1039"/>
      <c r="AW878" s="1039"/>
      <c r="AX878" s="1039"/>
      <c r="AY878" s="1039"/>
      <c r="AZ878" s="1039"/>
      <c r="BA878" s="1039"/>
      <c r="BB878" s="1039"/>
      <c r="BC878" s="1039"/>
      <c r="BD878" s="1039"/>
      <c r="BE878" s="1039"/>
      <c r="BF878" s="1039"/>
      <c r="BG878" s="1039"/>
      <c r="BH878" s="1039"/>
      <c r="BI878" s="1039"/>
      <c r="BJ878" s="1039"/>
      <c r="BK878" s="1039"/>
      <c r="BL878" s="1039"/>
      <c r="BM878" s="1039"/>
      <c r="BN878" s="1039"/>
      <c r="BO878" s="1039"/>
      <c r="BP878" s="1039"/>
      <c r="BQ878" s="1039"/>
      <c r="BR878" s="1039"/>
      <c r="BS878" s="1039"/>
      <c r="BT878" s="1039"/>
      <c r="BU878" s="1039"/>
      <c r="BV878" s="1039"/>
      <c r="BW878" s="1039"/>
      <c r="BX878" s="1039"/>
      <c r="BY878" s="1039"/>
      <c r="BZ878" s="1039"/>
      <c r="CA878" s="1039"/>
      <c r="CB878" s="1039"/>
      <c r="CC878" s="1039"/>
      <c r="CD878" s="1039"/>
      <c r="CE878" s="1039"/>
      <c r="CF878" s="1039"/>
      <c r="CG878" s="1039"/>
      <c r="CH878" s="1039"/>
      <c r="CI878" s="1039"/>
      <c r="CJ878" s="1039"/>
      <c r="CK878" s="1039"/>
      <c r="CL878" s="1039"/>
      <c r="CM878" s="1039"/>
      <c r="CN878" s="1039"/>
      <c r="CO878" s="1039"/>
      <c r="CP878" s="1039"/>
      <c r="CQ878" s="1039"/>
      <c r="CR878" s="1039"/>
      <c r="CS878" s="1039"/>
      <c r="CT878" s="1039"/>
      <c r="CU878" s="1039"/>
      <c r="CV878" s="1039"/>
      <c r="CW878" s="1039"/>
      <c r="CX878" s="1039"/>
      <c r="CY878" s="1039"/>
      <c r="CZ878" s="1039"/>
      <c r="DA878" s="1039"/>
      <c r="DB878" s="1039"/>
      <c r="DC878" s="1039"/>
      <c r="DD878" s="1039"/>
      <c r="DE878" s="1039"/>
      <c r="DF878" s="1039"/>
      <c r="DG878" s="1039"/>
      <c r="DH878" s="1039"/>
      <c r="DI878" s="1039"/>
      <c r="DJ878" s="1039"/>
      <c r="DK878" s="1039"/>
      <c r="DL878" s="1039"/>
      <c r="DM878" s="1039"/>
      <c r="DN878" s="1039"/>
      <c r="DO878" s="1039"/>
      <c r="DP878" s="1039"/>
      <c r="DQ878" s="1039"/>
      <c r="DR878" s="1039"/>
      <c r="DS878" s="1039"/>
      <c r="DT878" s="1039"/>
      <c r="DU878" s="1039"/>
      <c r="DV878" s="1039"/>
      <c r="DW878" s="1039"/>
      <c r="DX878" s="1039"/>
      <c r="DY878" s="1039"/>
      <c r="DZ878" s="1039"/>
      <c r="EA878" s="1039"/>
      <c r="EB878" s="1039"/>
      <c r="EC878" s="1039"/>
      <c r="ED878" s="1039"/>
      <c r="EE878" s="1039"/>
      <c r="EF878" s="1039"/>
      <c r="EG878" s="1039"/>
      <c r="EH878" s="1039"/>
      <c r="EI878" s="1039"/>
      <c r="EJ878" s="1039"/>
      <c r="EK878" s="1039"/>
      <c r="EL878" s="1039"/>
      <c r="EM878" s="1039"/>
      <c r="EN878" s="1039"/>
      <c r="EO878" s="1039"/>
      <c r="EP878" s="1039"/>
      <c r="EQ878" s="1039"/>
      <c r="ER878" s="1039"/>
      <c r="ES878" s="1039"/>
    </row>
    <row r="879" spans="1:149" s="1040" customFormat="1" ht="15" customHeight="1">
      <c r="A879" s="983"/>
      <c r="B879" s="1047"/>
      <c r="C879" s="983"/>
      <c r="D879" s="983"/>
      <c r="E879" s="983"/>
      <c r="F879" s="983"/>
      <c r="G879" s="983"/>
      <c r="H879" s="983"/>
      <c r="I879" s="983"/>
      <c r="J879" s="1039"/>
      <c r="K879" s="1039"/>
      <c r="L879" s="1039"/>
      <c r="M879" s="1039"/>
      <c r="N879" s="1039"/>
      <c r="O879" s="1039"/>
      <c r="P879" s="983"/>
      <c r="Q879" s="983"/>
      <c r="R879" s="983"/>
      <c r="S879" s="983"/>
      <c r="T879" s="983"/>
      <c r="U879" s="983"/>
      <c r="V879" s="983"/>
      <c r="W879" s="983"/>
      <c r="X879" s="983"/>
      <c r="Y879" s="983"/>
      <c r="Z879" s="983"/>
      <c r="AA879" s="983"/>
      <c r="AB879" s="983"/>
      <c r="AC879" s="983"/>
      <c r="AD879" s="983"/>
      <c r="AE879" s="983"/>
      <c r="AF879" s="983"/>
      <c r="AG879" s="983"/>
      <c r="AH879" s="983"/>
      <c r="AI879" s="983"/>
      <c r="AJ879" s="983"/>
      <c r="AK879" s="983"/>
      <c r="AL879" s="983"/>
      <c r="AM879" s="983"/>
      <c r="AN879" s="983"/>
      <c r="AO879" s="983"/>
      <c r="AP879" s="983"/>
      <c r="AQ879" s="983"/>
      <c r="AR879" s="983"/>
      <c r="AS879" s="983"/>
      <c r="AT879" s="983"/>
      <c r="AU879" s="983"/>
      <c r="AV879" s="983"/>
      <c r="AW879" s="983"/>
      <c r="AX879" s="983"/>
      <c r="AY879" s="983"/>
      <c r="AZ879" s="983"/>
      <c r="BA879" s="983"/>
      <c r="BB879" s="983"/>
      <c r="BC879" s="983"/>
      <c r="BD879" s="983"/>
      <c r="BE879" s="983"/>
      <c r="BF879" s="983"/>
      <c r="BG879" s="983"/>
      <c r="BH879" s="983"/>
      <c r="BI879" s="983"/>
      <c r="BJ879" s="983"/>
      <c r="BK879" s="983"/>
      <c r="BL879" s="983"/>
      <c r="BM879" s="983"/>
      <c r="BN879" s="983"/>
      <c r="BO879" s="983"/>
      <c r="BP879" s="983"/>
      <c r="BQ879" s="983"/>
      <c r="BR879" s="983"/>
      <c r="BS879" s="983"/>
      <c r="BT879" s="983"/>
      <c r="BU879" s="983"/>
      <c r="BV879" s="983"/>
      <c r="BW879" s="983"/>
      <c r="BX879" s="983"/>
      <c r="BY879" s="983"/>
      <c r="BZ879" s="983"/>
      <c r="CA879" s="983"/>
      <c r="CB879" s="983"/>
      <c r="CC879" s="983"/>
      <c r="CD879" s="983"/>
      <c r="CE879" s="983"/>
      <c r="CF879" s="983"/>
      <c r="CG879" s="983"/>
      <c r="CH879" s="983"/>
      <c r="CI879" s="983"/>
      <c r="CJ879" s="983"/>
      <c r="CK879" s="983"/>
      <c r="CL879" s="983"/>
      <c r="CM879" s="983"/>
      <c r="CN879" s="983"/>
      <c r="CO879" s="983"/>
      <c r="CP879" s="983"/>
      <c r="CQ879" s="983"/>
      <c r="CR879" s="983"/>
      <c r="CS879" s="983"/>
      <c r="CT879" s="983"/>
      <c r="CU879" s="983"/>
      <c r="CV879" s="983"/>
      <c r="CW879" s="983"/>
      <c r="CX879" s="983"/>
      <c r="CY879" s="983"/>
      <c r="CZ879" s="983"/>
      <c r="DA879" s="983"/>
      <c r="DB879" s="983"/>
      <c r="DC879" s="983"/>
      <c r="DD879" s="983"/>
      <c r="DE879" s="983"/>
      <c r="DF879" s="983"/>
      <c r="DG879" s="983"/>
      <c r="DH879" s="983"/>
      <c r="DI879" s="983"/>
      <c r="DJ879" s="983"/>
      <c r="DK879" s="983"/>
      <c r="DL879" s="983"/>
      <c r="DM879" s="983"/>
      <c r="DN879" s="983"/>
      <c r="DO879" s="983"/>
      <c r="DP879" s="983"/>
      <c r="DQ879" s="983"/>
      <c r="DR879" s="983"/>
      <c r="DS879" s="983"/>
      <c r="DT879" s="983"/>
      <c r="DU879" s="983"/>
      <c r="DV879" s="983"/>
      <c r="DW879" s="983"/>
      <c r="DX879" s="983"/>
      <c r="DY879" s="983"/>
      <c r="DZ879" s="983"/>
      <c r="EA879" s="983"/>
      <c r="EB879" s="983"/>
      <c r="EC879" s="983"/>
      <c r="ED879" s="983"/>
      <c r="EE879" s="983"/>
      <c r="EF879" s="983"/>
      <c r="EG879" s="983"/>
      <c r="EH879" s="983"/>
      <c r="EI879" s="983"/>
      <c r="EJ879" s="983"/>
      <c r="EK879" s="983"/>
      <c r="EL879" s="983"/>
      <c r="EM879" s="983"/>
      <c r="EN879" s="983"/>
      <c r="EO879" s="983"/>
      <c r="EP879" s="983"/>
      <c r="EQ879" s="983"/>
      <c r="ER879" s="983"/>
      <c r="ES879" s="983"/>
    </row>
    <row r="880" spans="1:149" s="1040" customFormat="1" ht="15" customHeight="1">
      <c r="A880" s="983"/>
      <c r="B880" s="1047"/>
      <c r="C880" s="983"/>
      <c r="D880" s="983"/>
      <c r="E880" s="983"/>
      <c r="F880" s="983"/>
      <c r="G880" s="983"/>
      <c r="H880" s="983"/>
      <c r="I880" s="983"/>
      <c r="J880" s="1039"/>
      <c r="K880" s="1039"/>
      <c r="L880" s="1039"/>
      <c r="M880" s="1039"/>
      <c r="N880" s="1039"/>
      <c r="O880" s="1039"/>
      <c r="P880" s="983"/>
      <c r="Q880" s="983"/>
      <c r="R880" s="983"/>
      <c r="S880" s="983"/>
      <c r="T880" s="983"/>
      <c r="U880" s="983"/>
      <c r="V880" s="983"/>
      <c r="W880" s="983"/>
      <c r="X880" s="983"/>
      <c r="Y880" s="983"/>
      <c r="Z880" s="983"/>
      <c r="AA880" s="983"/>
      <c r="AB880" s="983"/>
      <c r="AC880" s="983"/>
      <c r="AD880" s="983"/>
      <c r="AE880" s="983"/>
      <c r="AF880" s="983"/>
      <c r="AG880" s="983"/>
      <c r="AH880" s="983"/>
      <c r="AI880" s="983"/>
      <c r="AJ880" s="983"/>
      <c r="AK880" s="983"/>
      <c r="AL880" s="983"/>
      <c r="AM880" s="983"/>
      <c r="AN880" s="983"/>
      <c r="AO880" s="983"/>
      <c r="AP880" s="983"/>
      <c r="AQ880" s="983"/>
      <c r="AR880" s="983"/>
      <c r="AS880" s="983"/>
      <c r="AT880" s="983"/>
      <c r="AU880" s="983"/>
      <c r="AV880" s="983"/>
      <c r="AW880" s="983"/>
      <c r="AX880" s="983"/>
      <c r="AY880" s="983"/>
      <c r="AZ880" s="983"/>
      <c r="BA880" s="983"/>
      <c r="BB880" s="983"/>
      <c r="BC880" s="983"/>
      <c r="BD880" s="983"/>
      <c r="BE880" s="983"/>
      <c r="BF880" s="983"/>
      <c r="BG880" s="983"/>
      <c r="BH880" s="983"/>
      <c r="BI880" s="983"/>
      <c r="BJ880" s="983"/>
      <c r="BK880" s="983"/>
      <c r="BL880" s="983"/>
      <c r="BM880" s="983"/>
      <c r="BN880" s="983"/>
      <c r="BO880" s="983"/>
      <c r="BP880" s="983"/>
      <c r="BQ880" s="983"/>
      <c r="BR880" s="983"/>
      <c r="BS880" s="983"/>
      <c r="BT880" s="983"/>
      <c r="BU880" s="983"/>
      <c r="BV880" s="983"/>
      <c r="BW880" s="983"/>
      <c r="BX880" s="983"/>
      <c r="BY880" s="983"/>
      <c r="BZ880" s="983"/>
      <c r="CA880" s="983"/>
      <c r="CB880" s="983"/>
      <c r="CC880" s="983"/>
      <c r="CD880" s="983"/>
      <c r="CE880" s="983"/>
      <c r="CF880" s="983"/>
      <c r="CG880" s="983"/>
      <c r="CH880" s="983"/>
      <c r="CI880" s="983"/>
      <c r="CJ880" s="983"/>
      <c r="CK880" s="983"/>
      <c r="CL880" s="983"/>
      <c r="CM880" s="983"/>
      <c r="CN880" s="983"/>
      <c r="CO880" s="983"/>
      <c r="CP880" s="983"/>
      <c r="CQ880" s="983"/>
      <c r="CR880" s="983"/>
      <c r="CS880" s="983"/>
      <c r="CT880" s="983"/>
      <c r="CU880" s="983"/>
      <c r="CV880" s="983"/>
      <c r="CW880" s="983"/>
      <c r="CX880" s="983"/>
      <c r="CY880" s="983"/>
      <c r="CZ880" s="983"/>
      <c r="DA880" s="983"/>
      <c r="DB880" s="983"/>
      <c r="DC880" s="983"/>
      <c r="DD880" s="983"/>
      <c r="DE880" s="983"/>
      <c r="DF880" s="983"/>
      <c r="DG880" s="983"/>
      <c r="DH880" s="983"/>
      <c r="DI880" s="983"/>
      <c r="DJ880" s="983"/>
      <c r="DK880" s="983"/>
      <c r="DL880" s="983"/>
      <c r="DM880" s="983"/>
      <c r="DN880" s="983"/>
      <c r="DO880" s="983"/>
      <c r="DP880" s="983"/>
      <c r="DQ880" s="983"/>
      <c r="DR880" s="983"/>
      <c r="DS880" s="983"/>
      <c r="DT880" s="983"/>
      <c r="DU880" s="983"/>
      <c r="DV880" s="983"/>
      <c r="DW880" s="983"/>
      <c r="DX880" s="983"/>
      <c r="DY880" s="983"/>
      <c r="DZ880" s="983"/>
      <c r="EA880" s="983"/>
      <c r="EB880" s="983"/>
      <c r="EC880" s="983"/>
      <c r="ED880" s="983"/>
      <c r="EE880" s="983"/>
      <c r="EF880" s="983"/>
      <c r="EG880" s="983"/>
      <c r="EH880" s="983"/>
      <c r="EI880" s="983"/>
      <c r="EJ880" s="983"/>
      <c r="EK880" s="983"/>
      <c r="EL880" s="983"/>
      <c r="EM880" s="983"/>
      <c r="EN880" s="983"/>
      <c r="EO880" s="983"/>
      <c r="EP880" s="983"/>
      <c r="EQ880" s="983"/>
      <c r="ER880" s="983"/>
      <c r="ES880" s="983"/>
    </row>
    <row r="881" spans="1:149" s="983" customFormat="1" ht="15" customHeight="1">
      <c r="B881" s="1047"/>
    </row>
    <row r="882" spans="1:149" s="983" customFormat="1" ht="15" customHeight="1">
      <c r="B882" s="1047"/>
    </row>
    <row r="883" spans="1:149" s="983" customFormat="1" ht="15" customHeight="1">
      <c r="B883" s="1047"/>
      <c r="P883" s="1039"/>
      <c r="Q883" s="1039"/>
      <c r="R883" s="1039"/>
      <c r="S883" s="1039"/>
      <c r="T883" s="1039"/>
      <c r="U883" s="1039"/>
      <c r="V883" s="1039"/>
      <c r="W883" s="1039"/>
      <c r="X883" s="1039"/>
      <c r="Y883" s="1039"/>
      <c r="Z883" s="1039"/>
      <c r="AA883" s="1039"/>
      <c r="AB883" s="1039"/>
      <c r="AC883" s="1039"/>
      <c r="AD883" s="1039"/>
      <c r="AE883" s="1039"/>
      <c r="AF883" s="1039"/>
      <c r="AG883" s="1039"/>
      <c r="AH883" s="1039"/>
      <c r="AI883" s="1039"/>
      <c r="AJ883" s="1039"/>
      <c r="AK883" s="1039"/>
      <c r="AL883" s="1039"/>
      <c r="AM883" s="1039"/>
      <c r="AN883" s="1039"/>
      <c r="AO883" s="1039"/>
      <c r="AP883" s="1039"/>
      <c r="AQ883" s="1039"/>
      <c r="AR883" s="1039"/>
      <c r="AS883" s="1039"/>
      <c r="AT883" s="1039"/>
      <c r="AU883" s="1039"/>
      <c r="AV883" s="1039"/>
      <c r="AW883" s="1039"/>
      <c r="AX883" s="1039"/>
      <c r="AY883" s="1039"/>
      <c r="AZ883" s="1039"/>
      <c r="BA883" s="1039"/>
      <c r="BB883" s="1039"/>
      <c r="BC883" s="1039"/>
      <c r="BD883" s="1039"/>
      <c r="BE883" s="1039"/>
      <c r="BF883" s="1039"/>
      <c r="BG883" s="1039"/>
      <c r="BH883" s="1039"/>
      <c r="BI883" s="1039"/>
      <c r="BJ883" s="1039"/>
      <c r="BK883" s="1039"/>
      <c r="BL883" s="1039"/>
      <c r="BM883" s="1039"/>
      <c r="BN883" s="1039"/>
      <c r="BO883" s="1039"/>
      <c r="BP883" s="1039"/>
      <c r="BQ883" s="1039"/>
      <c r="BR883" s="1039"/>
      <c r="BS883" s="1039"/>
      <c r="BT883" s="1039"/>
      <c r="BU883" s="1039"/>
      <c r="BV883" s="1039"/>
      <c r="BW883" s="1039"/>
      <c r="BX883" s="1039"/>
      <c r="BY883" s="1039"/>
      <c r="BZ883" s="1039"/>
      <c r="CA883" s="1039"/>
      <c r="CB883" s="1039"/>
      <c r="CC883" s="1039"/>
      <c r="CD883" s="1039"/>
      <c r="CE883" s="1039"/>
      <c r="CF883" s="1039"/>
      <c r="CG883" s="1039"/>
      <c r="CH883" s="1039"/>
      <c r="CI883" s="1039"/>
      <c r="CJ883" s="1039"/>
      <c r="CK883" s="1039"/>
      <c r="CL883" s="1039"/>
      <c r="CM883" s="1039"/>
      <c r="CN883" s="1039"/>
      <c r="CO883" s="1039"/>
      <c r="CP883" s="1039"/>
      <c r="CQ883" s="1039"/>
      <c r="CR883" s="1039"/>
      <c r="CS883" s="1039"/>
      <c r="CT883" s="1039"/>
      <c r="CU883" s="1039"/>
      <c r="CV883" s="1039"/>
      <c r="CW883" s="1039"/>
      <c r="CX883" s="1039"/>
      <c r="CY883" s="1039"/>
      <c r="CZ883" s="1039"/>
      <c r="DA883" s="1039"/>
      <c r="DB883" s="1039"/>
      <c r="DC883" s="1039"/>
      <c r="DD883" s="1039"/>
      <c r="DE883" s="1039"/>
      <c r="DF883" s="1039"/>
      <c r="DG883" s="1039"/>
      <c r="DH883" s="1039"/>
      <c r="DI883" s="1039"/>
      <c r="DJ883" s="1039"/>
      <c r="DK883" s="1039"/>
      <c r="DL883" s="1039"/>
      <c r="DM883" s="1039"/>
      <c r="DN883" s="1039"/>
      <c r="DO883" s="1039"/>
      <c r="DP883" s="1039"/>
      <c r="DQ883" s="1039"/>
      <c r="DR883" s="1039"/>
      <c r="DS883" s="1039"/>
      <c r="DT883" s="1039"/>
      <c r="DU883" s="1039"/>
      <c r="DV883" s="1039"/>
      <c r="DW883" s="1039"/>
      <c r="DX883" s="1039"/>
      <c r="DY883" s="1039"/>
      <c r="DZ883" s="1039"/>
      <c r="EA883" s="1039"/>
      <c r="EB883" s="1039"/>
      <c r="EC883" s="1039"/>
      <c r="ED883" s="1039"/>
      <c r="EE883" s="1039"/>
      <c r="EF883" s="1039"/>
      <c r="EG883" s="1039"/>
      <c r="EH883" s="1039"/>
      <c r="EI883" s="1039"/>
      <c r="EJ883" s="1039"/>
      <c r="EK883" s="1039"/>
      <c r="EL883" s="1039"/>
      <c r="EM883" s="1039"/>
      <c r="EN883" s="1039"/>
      <c r="EO883" s="1039"/>
      <c r="EP883" s="1039"/>
      <c r="EQ883" s="1039"/>
      <c r="ER883" s="1039"/>
      <c r="ES883" s="1039"/>
    </row>
    <row r="884" spans="1:149" s="983" customFormat="1" ht="15" customHeight="1">
      <c r="B884" s="1047"/>
      <c r="P884" s="1039"/>
      <c r="Q884" s="1039"/>
      <c r="R884" s="1039"/>
      <c r="S884" s="1039"/>
      <c r="T884" s="1039"/>
      <c r="U884" s="1039"/>
      <c r="V884" s="1039"/>
      <c r="W884" s="1039"/>
      <c r="X884" s="1039"/>
      <c r="Y884" s="1039"/>
      <c r="Z884" s="1039"/>
      <c r="AA884" s="1039"/>
      <c r="AB884" s="1039"/>
      <c r="AC884" s="1039"/>
      <c r="AD884" s="1039"/>
      <c r="AE884" s="1039"/>
      <c r="AF884" s="1039"/>
      <c r="AG884" s="1039"/>
      <c r="AH884" s="1039"/>
      <c r="AI884" s="1039"/>
      <c r="AJ884" s="1039"/>
      <c r="AK884" s="1039"/>
      <c r="AL884" s="1039"/>
      <c r="AM884" s="1039"/>
      <c r="AN884" s="1039"/>
      <c r="AO884" s="1039"/>
      <c r="AP884" s="1039"/>
      <c r="AQ884" s="1039"/>
      <c r="AR884" s="1039"/>
      <c r="AS884" s="1039"/>
      <c r="AT884" s="1039"/>
      <c r="AU884" s="1039"/>
      <c r="AV884" s="1039"/>
      <c r="AW884" s="1039"/>
      <c r="AX884" s="1039"/>
      <c r="AY884" s="1039"/>
      <c r="AZ884" s="1039"/>
      <c r="BA884" s="1039"/>
      <c r="BB884" s="1039"/>
      <c r="BC884" s="1039"/>
      <c r="BD884" s="1039"/>
      <c r="BE884" s="1039"/>
      <c r="BF884" s="1039"/>
      <c r="BG884" s="1039"/>
      <c r="BH884" s="1039"/>
      <c r="BI884" s="1039"/>
      <c r="BJ884" s="1039"/>
      <c r="BK884" s="1039"/>
      <c r="BL884" s="1039"/>
      <c r="BM884" s="1039"/>
      <c r="BN884" s="1039"/>
      <c r="BO884" s="1039"/>
      <c r="BP884" s="1039"/>
      <c r="BQ884" s="1039"/>
      <c r="BR884" s="1039"/>
      <c r="BS884" s="1039"/>
      <c r="BT884" s="1039"/>
      <c r="BU884" s="1039"/>
      <c r="BV884" s="1039"/>
      <c r="BW884" s="1039"/>
      <c r="BX884" s="1039"/>
      <c r="BY884" s="1039"/>
      <c r="BZ884" s="1039"/>
      <c r="CA884" s="1039"/>
      <c r="CB884" s="1039"/>
      <c r="CC884" s="1039"/>
      <c r="CD884" s="1039"/>
      <c r="CE884" s="1039"/>
      <c r="CF884" s="1039"/>
      <c r="CG884" s="1039"/>
      <c r="CH884" s="1039"/>
      <c r="CI884" s="1039"/>
      <c r="CJ884" s="1039"/>
      <c r="CK884" s="1039"/>
      <c r="CL884" s="1039"/>
      <c r="CM884" s="1039"/>
      <c r="CN884" s="1039"/>
      <c r="CO884" s="1039"/>
      <c r="CP884" s="1039"/>
      <c r="CQ884" s="1039"/>
      <c r="CR884" s="1039"/>
      <c r="CS884" s="1039"/>
      <c r="CT884" s="1039"/>
      <c r="CU884" s="1039"/>
      <c r="CV884" s="1039"/>
      <c r="CW884" s="1039"/>
      <c r="CX884" s="1039"/>
      <c r="CY884" s="1039"/>
      <c r="CZ884" s="1039"/>
      <c r="DA884" s="1039"/>
      <c r="DB884" s="1039"/>
      <c r="DC884" s="1039"/>
      <c r="DD884" s="1039"/>
      <c r="DE884" s="1039"/>
      <c r="DF884" s="1039"/>
      <c r="DG884" s="1039"/>
      <c r="DH884" s="1039"/>
      <c r="DI884" s="1039"/>
      <c r="DJ884" s="1039"/>
      <c r="DK884" s="1039"/>
      <c r="DL884" s="1039"/>
      <c r="DM884" s="1039"/>
      <c r="DN884" s="1039"/>
      <c r="DO884" s="1039"/>
      <c r="DP884" s="1039"/>
      <c r="DQ884" s="1039"/>
      <c r="DR884" s="1039"/>
      <c r="DS884" s="1039"/>
      <c r="DT884" s="1039"/>
      <c r="DU884" s="1039"/>
      <c r="DV884" s="1039"/>
      <c r="DW884" s="1039"/>
      <c r="DX884" s="1039"/>
      <c r="DY884" s="1039"/>
      <c r="DZ884" s="1039"/>
      <c r="EA884" s="1039"/>
      <c r="EB884" s="1039"/>
      <c r="EC884" s="1039"/>
      <c r="ED884" s="1039"/>
      <c r="EE884" s="1039"/>
      <c r="EF884" s="1039"/>
      <c r="EG884" s="1039"/>
      <c r="EH884" s="1039"/>
      <c r="EI884" s="1039"/>
      <c r="EJ884" s="1039"/>
      <c r="EK884" s="1039"/>
      <c r="EL884" s="1039"/>
      <c r="EM884" s="1039"/>
      <c r="EN884" s="1039"/>
      <c r="EO884" s="1039"/>
      <c r="EP884" s="1039"/>
      <c r="EQ884" s="1039"/>
      <c r="ER884" s="1039"/>
      <c r="ES884" s="1039"/>
    </row>
    <row r="885" spans="1:149" s="983" customFormat="1" ht="15" customHeight="1">
      <c r="B885" s="1047"/>
      <c r="P885" s="1039"/>
      <c r="Q885" s="1039"/>
      <c r="R885" s="1039"/>
      <c r="S885" s="1039"/>
      <c r="T885" s="1039"/>
      <c r="U885" s="1039"/>
      <c r="V885" s="1039"/>
      <c r="W885" s="1039"/>
      <c r="X885" s="1039"/>
      <c r="Y885" s="1039"/>
      <c r="Z885" s="1039"/>
      <c r="AA885" s="1039"/>
      <c r="AB885" s="1039"/>
      <c r="AC885" s="1039"/>
      <c r="AD885" s="1039"/>
      <c r="AE885" s="1039"/>
      <c r="AF885" s="1039"/>
      <c r="AG885" s="1039"/>
      <c r="AH885" s="1039"/>
      <c r="AI885" s="1039"/>
      <c r="AJ885" s="1039"/>
      <c r="AK885" s="1039"/>
      <c r="AL885" s="1039"/>
      <c r="AM885" s="1039"/>
      <c r="AN885" s="1039"/>
      <c r="AO885" s="1039"/>
      <c r="AP885" s="1039"/>
      <c r="AQ885" s="1039"/>
      <c r="AR885" s="1039"/>
      <c r="AS885" s="1039"/>
      <c r="AT885" s="1039"/>
      <c r="AU885" s="1039"/>
      <c r="AV885" s="1039"/>
      <c r="AW885" s="1039"/>
      <c r="AX885" s="1039"/>
      <c r="AY885" s="1039"/>
      <c r="AZ885" s="1039"/>
      <c r="BA885" s="1039"/>
      <c r="BB885" s="1039"/>
      <c r="BC885" s="1039"/>
      <c r="BD885" s="1039"/>
      <c r="BE885" s="1039"/>
      <c r="BF885" s="1039"/>
      <c r="BG885" s="1039"/>
      <c r="BH885" s="1039"/>
      <c r="BI885" s="1039"/>
      <c r="BJ885" s="1039"/>
      <c r="BK885" s="1039"/>
      <c r="BL885" s="1039"/>
      <c r="BM885" s="1039"/>
      <c r="BN885" s="1039"/>
      <c r="BO885" s="1039"/>
      <c r="BP885" s="1039"/>
      <c r="BQ885" s="1039"/>
      <c r="BR885" s="1039"/>
      <c r="BS885" s="1039"/>
      <c r="BT885" s="1039"/>
      <c r="BU885" s="1039"/>
      <c r="BV885" s="1039"/>
      <c r="BW885" s="1039"/>
      <c r="BX885" s="1039"/>
      <c r="BY885" s="1039"/>
      <c r="BZ885" s="1039"/>
      <c r="CA885" s="1039"/>
      <c r="CB885" s="1039"/>
      <c r="CC885" s="1039"/>
      <c r="CD885" s="1039"/>
      <c r="CE885" s="1039"/>
      <c r="CF885" s="1039"/>
      <c r="CG885" s="1039"/>
      <c r="CH885" s="1039"/>
      <c r="CI885" s="1039"/>
      <c r="CJ885" s="1039"/>
      <c r="CK885" s="1039"/>
      <c r="CL885" s="1039"/>
      <c r="CM885" s="1039"/>
      <c r="CN885" s="1039"/>
      <c r="CO885" s="1039"/>
      <c r="CP885" s="1039"/>
      <c r="CQ885" s="1039"/>
      <c r="CR885" s="1039"/>
      <c r="CS885" s="1039"/>
      <c r="CT885" s="1039"/>
      <c r="CU885" s="1039"/>
      <c r="CV885" s="1039"/>
      <c r="CW885" s="1039"/>
      <c r="CX885" s="1039"/>
      <c r="CY885" s="1039"/>
      <c r="CZ885" s="1039"/>
      <c r="DA885" s="1039"/>
      <c r="DB885" s="1039"/>
      <c r="DC885" s="1039"/>
      <c r="DD885" s="1039"/>
      <c r="DE885" s="1039"/>
      <c r="DF885" s="1039"/>
      <c r="DG885" s="1039"/>
      <c r="DH885" s="1039"/>
      <c r="DI885" s="1039"/>
      <c r="DJ885" s="1039"/>
      <c r="DK885" s="1039"/>
      <c r="DL885" s="1039"/>
      <c r="DM885" s="1039"/>
      <c r="DN885" s="1039"/>
      <c r="DO885" s="1039"/>
      <c r="DP885" s="1039"/>
      <c r="DQ885" s="1039"/>
      <c r="DR885" s="1039"/>
      <c r="DS885" s="1039"/>
      <c r="DT885" s="1039"/>
      <c r="DU885" s="1039"/>
      <c r="DV885" s="1039"/>
      <c r="DW885" s="1039"/>
      <c r="DX885" s="1039"/>
      <c r="DY885" s="1039"/>
      <c r="DZ885" s="1039"/>
      <c r="EA885" s="1039"/>
      <c r="EB885" s="1039"/>
      <c r="EC885" s="1039"/>
      <c r="ED885" s="1039"/>
      <c r="EE885" s="1039"/>
      <c r="EF885" s="1039"/>
      <c r="EG885" s="1039"/>
      <c r="EH885" s="1039"/>
      <c r="EI885" s="1039"/>
      <c r="EJ885" s="1039"/>
      <c r="EK885" s="1039"/>
      <c r="EL885" s="1039"/>
      <c r="EM885" s="1039"/>
      <c r="EN885" s="1039"/>
      <c r="EO885" s="1039"/>
      <c r="EP885" s="1039"/>
      <c r="EQ885" s="1039"/>
      <c r="ER885" s="1039"/>
      <c r="ES885" s="1039"/>
    </row>
    <row r="886" spans="1:149" s="983" customFormat="1" ht="15" customHeight="1">
      <c r="B886" s="1047"/>
      <c r="P886" s="1039"/>
      <c r="Q886" s="1039"/>
      <c r="R886" s="1039"/>
      <c r="S886" s="1039"/>
      <c r="T886" s="1039"/>
      <c r="U886" s="1039"/>
      <c r="V886" s="1039"/>
      <c r="W886" s="1039"/>
      <c r="X886" s="1039"/>
      <c r="Y886" s="1039"/>
      <c r="Z886" s="1039"/>
      <c r="AA886" s="1039"/>
      <c r="AB886" s="1039"/>
      <c r="AC886" s="1039"/>
      <c r="AD886" s="1039"/>
      <c r="AE886" s="1039"/>
      <c r="AF886" s="1039"/>
      <c r="AG886" s="1039"/>
      <c r="AH886" s="1039"/>
      <c r="AI886" s="1039"/>
      <c r="AJ886" s="1039"/>
      <c r="AK886" s="1039"/>
      <c r="AL886" s="1039"/>
      <c r="AM886" s="1039"/>
      <c r="AN886" s="1039"/>
      <c r="AO886" s="1039"/>
      <c r="AP886" s="1039"/>
      <c r="AQ886" s="1039"/>
      <c r="AR886" s="1039"/>
      <c r="AS886" s="1039"/>
      <c r="AT886" s="1039"/>
      <c r="AU886" s="1039"/>
      <c r="AV886" s="1039"/>
      <c r="AW886" s="1039"/>
      <c r="AX886" s="1039"/>
      <c r="AY886" s="1039"/>
      <c r="AZ886" s="1039"/>
      <c r="BA886" s="1039"/>
      <c r="BB886" s="1039"/>
      <c r="BC886" s="1039"/>
      <c r="BD886" s="1039"/>
      <c r="BE886" s="1039"/>
      <c r="BF886" s="1039"/>
      <c r="BG886" s="1039"/>
      <c r="BH886" s="1039"/>
      <c r="BI886" s="1039"/>
      <c r="BJ886" s="1039"/>
      <c r="BK886" s="1039"/>
      <c r="BL886" s="1039"/>
      <c r="BM886" s="1039"/>
      <c r="BN886" s="1039"/>
      <c r="BO886" s="1039"/>
      <c r="BP886" s="1039"/>
      <c r="BQ886" s="1039"/>
      <c r="BR886" s="1039"/>
      <c r="BS886" s="1039"/>
      <c r="BT886" s="1039"/>
      <c r="BU886" s="1039"/>
      <c r="BV886" s="1039"/>
      <c r="BW886" s="1039"/>
      <c r="BX886" s="1039"/>
      <c r="BY886" s="1039"/>
      <c r="BZ886" s="1039"/>
      <c r="CA886" s="1039"/>
      <c r="CB886" s="1039"/>
      <c r="CC886" s="1039"/>
      <c r="CD886" s="1039"/>
      <c r="CE886" s="1039"/>
      <c r="CF886" s="1039"/>
      <c r="CG886" s="1039"/>
      <c r="CH886" s="1039"/>
      <c r="CI886" s="1039"/>
      <c r="CJ886" s="1039"/>
      <c r="CK886" s="1039"/>
      <c r="CL886" s="1039"/>
      <c r="CM886" s="1039"/>
      <c r="CN886" s="1039"/>
      <c r="CO886" s="1039"/>
      <c r="CP886" s="1039"/>
      <c r="CQ886" s="1039"/>
      <c r="CR886" s="1039"/>
      <c r="CS886" s="1039"/>
      <c r="CT886" s="1039"/>
      <c r="CU886" s="1039"/>
      <c r="CV886" s="1039"/>
      <c r="CW886" s="1039"/>
      <c r="CX886" s="1039"/>
      <c r="CY886" s="1039"/>
      <c r="CZ886" s="1039"/>
      <c r="DA886" s="1039"/>
      <c r="DB886" s="1039"/>
      <c r="DC886" s="1039"/>
      <c r="DD886" s="1039"/>
      <c r="DE886" s="1039"/>
      <c r="DF886" s="1039"/>
      <c r="DG886" s="1039"/>
      <c r="DH886" s="1039"/>
      <c r="DI886" s="1039"/>
      <c r="DJ886" s="1039"/>
      <c r="DK886" s="1039"/>
      <c r="DL886" s="1039"/>
      <c r="DM886" s="1039"/>
      <c r="DN886" s="1039"/>
      <c r="DO886" s="1039"/>
      <c r="DP886" s="1039"/>
      <c r="DQ886" s="1039"/>
      <c r="DR886" s="1039"/>
      <c r="DS886" s="1039"/>
      <c r="DT886" s="1039"/>
      <c r="DU886" s="1039"/>
      <c r="DV886" s="1039"/>
      <c r="DW886" s="1039"/>
      <c r="DX886" s="1039"/>
      <c r="DY886" s="1039"/>
      <c r="DZ886" s="1039"/>
      <c r="EA886" s="1039"/>
      <c r="EB886" s="1039"/>
      <c r="EC886" s="1039"/>
      <c r="ED886" s="1039"/>
      <c r="EE886" s="1039"/>
      <c r="EF886" s="1039"/>
      <c r="EG886" s="1039"/>
      <c r="EH886" s="1039"/>
      <c r="EI886" s="1039"/>
      <c r="EJ886" s="1039"/>
      <c r="EK886" s="1039"/>
      <c r="EL886" s="1039"/>
      <c r="EM886" s="1039"/>
      <c r="EN886" s="1039"/>
      <c r="EO886" s="1039"/>
      <c r="EP886" s="1039"/>
      <c r="EQ886" s="1039"/>
      <c r="ER886" s="1039"/>
      <c r="ES886" s="1039"/>
    </row>
    <row r="887" spans="1:149" s="1040" customFormat="1" ht="15" customHeight="1">
      <c r="A887" s="983"/>
      <c r="B887" s="1047"/>
      <c r="C887" s="983"/>
      <c r="D887" s="983"/>
      <c r="E887" s="983"/>
      <c r="F887" s="983"/>
      <c r="G887" s="983"/>
      <c r="H887" s="983"/>
      <c r="I887" s="983"/>
      <c r="J887" s="1039"/>
      <c r="K887" s="1039"/>
      <c r="L887" s="1039"/>
      <c r="M887" s="1039"/>
      <c r="N887" s="1039"/>
      <c r="O887" s="1039"/>
      <c r="P887" s="983"/>
      <c r="Q887" s="983"/>
      <c r="R887" s="983"/>
      <c r="S887" s="983"/>
      <c r="T887" s="983"/>
      <c r="U887" s="983"/>
      <c r="V887" s="983"/>
      <c r="W887" s="983"/>
      <c r="X887" s="983"/>
      <c r="Y887" s="983"/>
      <c r="Z887" s="983"/>
      <c r="AA887" s="983"/>
      <c r="AB887" s="983"/>
      <c r="AC887" s="983"/>
      <c r="AD887" s="983"/>
      <c r="AE887" s="983"/>
      <c r="AF887" s="983"/>
      <c r="AG887" s="983"/>
      <c r="AH887" s="983"/>
      <c r="AI887" s="983"/>
      <c r="AJ887" s="983"/>
      <c r="AK887" s="983"/>
      <c r="AL887" s="983"/>
      <c r="AM887" s="983"/>
      <c r="AN887" s="983"/>
      <c r="AO887" s="983"/>
      <c r="AP887" s="983"/>
      <c r="AQ887" s="983"/>
      <c r="AR887" s="983"/>
      <c r="AS887" s="983"/>
      <c r="AT887" s="983"/>
      <c r="AU887" s="983"/>
      <c r="AV887" s="983"/>
      <c r="AW887" s="983"/>
      <c r="AX887" s="983"/>
      <c r="AY887" s="983"/>
      <c r="AZ887" s="983"/>
      <c r="BA887" s="983"/>
      <c r="BB887" s="983"/>
      <c r="BC887" s="983"/>
      <c r="BD887" s="983"/>
      <c r="BE887" s="983"/>
      <c r="BF887" s="983"/>
      <c r="BG887" s="983"/>
      <c r="BH887" s="983"/>
      <c r="BI887" s="983"/>
      <c r="BJ887" s="983"/>
      <c r="BK887" s="983"/>
      <c r="BL887" s="983"/>
      <c r="BM887" s="983"/>
      <c r="BN887" s="983"/>
      <c r="BO887" s="983"/>
      <c r="BP887" s="983"/>
      <c r="BQ887" s="983"/>
      <c r="BR887" s="983"/>
      <c r="BS887" s="983"/>
      <c r="BT887" s="983"/>
      <c r="BU887" s="983"/>
      <c r="BV887" s="983"/>
      <c r="BW887" s="983"/>
      <c r="BX887" s="983"/>
      <c r="BY887" s="983"/>
      <c r="BZ887" s="983"/>
      <c r="CA887" s="983"/>
      <c r="CB887" s="983"/>
      <c r="CC887" s="983"/>
      <c r="CD887" s="983"/>
      <c r="CE887" s="983"/>
      <c r="CF887" s="983"/>
      <c r="CG887" s="983"/>
      <c r="CH887" s="983"/>
      <c r="CI887" s="983"/>
      <c r="CJ887" s="983"/>
      <c r="CK887" s="983"/>
      <c r="CL887" s="983"/>
      <c r="CM887" s="983"/>
      <c r="CN887" s="983"/>
      <c r="CO887" s="983"/>
      <c r="CP887" s="983"/>
      <c r="CQ887" s="983"/>
      <c r="CR887" s="983"/>
      <c r="CS887" s="983"/>
      <c r="CT887" s="983"/>
      <c r="CU887" s="983"/>
      <c r="CV887" s="983"/>
      <c r="CW887" s="983"/>
      <c r="CX887" s="983"/>
      <c r="CY887" s="983"/>
      <c r="CZ887" s="983"/>
      <c r="DA887" s="983"/>
      <c r="DB887" s="983"/>
      <c r="DC887" s="983"/>
      <c r="DD887" s="983"/>
      <c r="DE887" s="983"/>
      <c r="DF887" s="983"/>
      <c r="DG887" s="983"/>
      <c r="DH887" s="983"/>
      <c r="DI887" s="983"/>
      <c r="DJ887" s="983"/>
      <c r="DK887" s="983"/>
      <c r="DL887" s="983"/>
      <c r="DM887" s="983"/>
      <c r="DN887" s="983"/>
      <c r="DO887" s="983"/>
      <c r="DP887" s="983"/>
      <c r="DQ887" s="983"/>
      <c r="DR887" s="983"/>
      <c r="DS887" s="983"/>
      <c r="DT887" s="983"/>
      <c r="DU887" s="983"/>
      <c r="DV887" s="983"/>
      <c r="DW887" s="983"/>
      <c r="DX887" s="983"/>
      <c r="DY887" s="983"/>
      <c r="DZ887" s="983"/>
      <c r="EA887" s="983"/>
      <c r="EB887" s="983"/>
      <c r="EC887" s="983"/>
      <c r="ED887" s="983"/>
      <c r="EE887" s="983"/>
      <c r="EF887" s="983"/>
      <c r="EG887" s="983"/>
      <c r="EH887" s="983"/>
      <c r="EI887" s="983"/>
      <c r="EJ887" s="983"/>
      <c r="EK887" s="983"/>
      <c r="EL887" s="983"/>
      <c r="EM887" s="983"/>
      <c r="EN887" s="983"/>
      <c r="EO887" s="983"/>
      <c r="EP887" s="983"/>
      <c r="EQ887" s="983"/>
      <c r="ER887" s="983"/>
      <c r="ES887" s="983"/>
    </row>
    <row r="888" spans="1:149" s="1040" customFormat="1" ht="15" customHeight="1">
      <c r="A888" s="983"/>
      <c r="B888" s="1047"/>
      <c r="C888" s="983"/>
      <c r="D888" s="983"/>
      <c r="E888" s="983"/>
      <c r="F888" s="983"/>
      <c r="G888" s="983"/>
      <c r="H888" s="983"/>
      <c r="I888" s="983"/>
      <c r="J888" s="1039"/>
      <c r="K888" s="1039"/>
      <c r="L888" s="1039"/>
      <c r="M888" s="1039"/>
      <c r="N888" s="1039"/>
      <c r="O888" s="1039"/>
      <c r="P888" s="983"/>
      <c r="Q888" s="983"/>
      <c r="R888" s="983"/>
      <c r="S888" s="983"/>
      <c r="T888" s="983"/>
      <c r="U888" s="983"/>
      <c r="V888" s="983"/>
      <c r="W888" s="983"/>
      <c r="X888" s="983"/>
      <c r="Y888" s="983"/>
      <c r="Z888" s="983"/>
      <c r="AA888" s="983"/>
      <c r="AB888" s="983"/>
      <c r="AC888" s="983"/>
      <c r="AD888" s="983"/>
      <c r="AE888" s="983"/>
      <c r="AF888" s="983"/>
      <c r="AG888" s="983"/>
      <c r="AH888" s="983"/>
      <c r="AI888" s="983"/>
      <c r="AJ888" s="983"/>
      <c r="AK888" s="983"/>
      <c r="AL888" s="983"/>
      <c r="AM888" s="983"/>
      <c r="AN888" s="983"/>
      <c r="AO888" s="983"/>
      <c r="AP888" s="983"/>
      <c r="AQ888" s="983"/>
      <c r="AR888" s="983"/>
      <c r="AS888" s="983"/>
      <c r="AT888" s="983"/>
      <c r="AU888" s="983"/>
      <c r="AV888" s="983"/>
      <c r="AW888" s="983"/>
      <c r="AX888" s="983"/>
      <c r="AY888" s="983"/>
      <c r="AZ888" s="983"/>
      <c r="BA888" s="983"/>
      <c r="BB888" s="983"/>
      <c r="BC888" s="983"/>
      <c r="BD888" s="983"/>
      <c r="BE888" s="983"/>
      <c r="BF888" s="983"/>
      <c r="BG888" s="983"/>
      <c r="BH888" s="983"/>
      <c r="BI888" s="983"/>
      <c r="BJ888" s="983"/>
      <c r="BK888" s="983"/>
      <c r="BL888" s="983"/>
      <c r="BM888" s="983"/>
      <c r="BN888" s="983"/>
      <c r="BO888" s="983"/>
      <c r="BP888" s="983"/>
      <c r="BQ888" s="983"/>
      <c r="BR888" s="983"/>
      <c r="BS888" s="983"/>
      <c r="BT888" s="983"/>
      <c r="BU888" s="983"/>
      <c r="BV888" s="983"/>
      <c r="BW888" s="983"/>
      <c r="BX888" s="983"/>
      <c r="BY888" s="983"/>
      <c r="BZ888" s="983"/>
      <c r="CA888" s="983"/>
      <c r="CB888" s="983"/>
      <c r="CC888" s="983"/>
      <c r="CD888" s="983"/>
      <c r="CE888" s="983"/>
      <c r="CF888" s="983"/>
      <c r="CG888" s="983"/>
      <c r="CH888" s="983"/>
      <c r="CI888" s="983"/>
      <c r="CJ888" s="983"/>
      <c r="CK888" s="983"/>
      <c r="CL888" s="983"/>
      <c r="CM888" s="983"/>
      <c r="CN888" s="983"/>
      <c r="CO888" s="983"/>
      <c r="CP888" s="983"/>
      <c r="CQ888" s="983"/>
      <c r="CR888" s="983"/>
      <c r="CS888" s="983"/>
      <c r="CT888" s="983"/>
      <c r="CU888" s="983"/>
      <c r="CV888" s="983"/>
      <c r="CW888" s="983"/>
      <c r="CX888" s="983"/>
      <c r="CY888" s="983"/>
      <c r="CZ888" s="983"/>
      <c r="DA888" s="983"/>
      <c r="DB888" s="983"/>
      <c r="DC888" s="983"/>
      <c r="DD888" s="983"/>
      <c r="DE888" s="983"/>
      <c r="DF888" s="983"/>
      <c r="DG888" s="983"/>
      <c r="DH888" s="983"/>
      <c r="DI888" s="983"/>
      <c r="DJ888" s="983"/>
      <c r="DK888" s="983"/>
      <c r="DL888" s="983"/>
      <c r="DM888" s="983"/>
      <c r="DN888" s="983"/>
      <c r="DO888" s="983"/>
      <c r="DP888" s="983"/>
      <c r="DQ888" s="983"/>
      <c r="DR888" s="983"/>
      <c r="DS888" s="983"/>
      <c r="DT888" s="983"/>
      <c r="DU888" s="983"/>
      <c r="DV888" s="983"/>
      <c r="DW888" s="983"/>
      <c r="DX888" s="983"/>
      <c r="DY888" s="983"/>
      <c r="DZ888" s="983"/>
      <c r="EA888" s="983"/>
      <c r="EB888" s="983"/>
      <c r="EC888" s="983"/>
      <c r="ED888" s="983"/>
      <c r="EE888" s="983"/>
      <c r="EF888" s="983"/>
      <c r="EG888" s="983"/>
      <c r="EH888" s="983"/>
      <c r="EI888" s="983"/>
      <c r="EJ888" s="983"/>
      <c r="EK888" s="983"/>
      <c r="EL888" s="983"/>
      <c r="EM888" s="983"/>
      <c r="EN888" s="983"/>
      <c r="EO888" s="983"/>
      <c r="EP888" s="983"/>
      <c r="EQ888" s="983"/>
      <c r="ER888" s="983"/>
      <c r="ES888" s="983"/>
    </row>
    <row r="889" spans="1:149" s="1040" customFormat="1" ht="15" customHeight="1">
      <c r="A889" s="983"/>
      <c r="B889" s="1047"/>
      <c r="C889" s="983"/>
      <c r="D889" s="983"/>
      <c r="E889" s="983"/>
      <c r="F889" s="983"/>
      <c r="G889" s="983"/>
      <c r="H889" s="983"/>
      <c r="I889" s="983"/>
      <c r="J889" s="1039"/>
      <c r="K889" s="1039"/>
      <c r="L889" s="1039"/>
      <c r="M889" s="1039"/>
      <c r="N889" s="1039"/>
      <c r="O889" s="1039"/>
      <c r="P889" s="983"/>
      <c r="Q889" s="983"/>
      <c r="R889" s="983"/>
      <c r="S889" s="983"/>
      <c r="T889" s="983"/>
      <c r="U889" s="983"/>
      <c r="V889" s="983"/>
      <c r="W889" s="983"/>
      <c r="X889" s="983"/>
      <c r="Y889" s="983"/>
      <c r="Z889" s="983"/>
      <c r="AA889" s="983"/>
      <c r="AB889" s="983"/>
      <c r="AC889" s="983"/>
      <c r="AD889" s="983"/>
      <c r="AE889" s="983"/>
      <c r="AF889" s="983"/>
      <c r="AG889" s="983"/>
      <c r="AH889" s="983"/>
      <c r="AI889" s="983"/>
      <c r="AJ889" s="983"/>
      <c r="AK889" s="983"/>
      <c r="AL889" s="983"/>
      <c r="AM889" s="983"/>
      <c r="AN889" s="983"/>
      <c r="AO889" s="983"/>
      <c r="AP889" s="983"/>
      <c r="AQ889" s="983"/>
      <c r="AR889" s="983"/>
      <c r="AS889" s="983"/>
      <c r="AT889" s="983"/>
      <c r="AU889" s="983"/>
      <c r="AV889" s="983"/>
      <c r="AW889" s="983"/>
      <c r="AX889" s="983"/>
      <c r="AY889" s="983"/>
      <c r="AZ889" s="983"/>
      <c r="BA889" s="983"/>
      <c r="BB889" s="983"/>
      <c r="BC889" s="983"/>
      <c r="BD889" s="983"/>
      <c r="BE889" s="983"/>
      <c r="BF889" s="983"/>
      <c r="BG889" s="983"/>
      <c r="BH889" s="983"/>
      <c r="BI889" s="983"/>
      <c r="BJ889" s="983"/>
      <c r="BK889" s="983"/>
      <c r="BL889" s="983"/>
      <c r="BM889" s="983"/>
      <c r="BN889" s="983"/>
      <c r="BO889" s="983"/>
      <c r="BP889" s="983"/>
      <c r="BQ889" s="983"/>
      <c r="BR889" s="983"/>
      <c r="BS889" s="983"/>
      <c r="BT889" s="983"/>
      <c r="BU889" s="983"/>
      <c r="BV889" s="983"/>
      <c r="BW889" s="983"/>
      <c r="BX889" s="983"/>
      <c r="BY889" s="983"/>
      <c r="BZ889" s="983"/>
      <c r="CA889" s="983"/>
      <c r="CB889" s="983"/>
      <c r="CC889" s="983"/>
      <c r="CD889" s="983"/>
      <c r="CE889" s="983"/>
      <c r="CF889" s="983"/>
      <c r="CG889" s="983"/>
      <c r="CH889" s="983"/>
      <c r="CI889" s="983"/>
      <c r="CJ889" s="983"/>
      <c r="CK889" s="983"/>
      <c r="CL889" s="983"/>
      <c r="CM889" s="983"/>
      <c r="CN889" s="983"/>
      <c r="CO889" s="983"/>
      <c r="CP889" s="983"/>
      <c r="CQ889" s="983"/>
      <c r="CR889" s="983"/>
      <c r="CS889" s="983"/>
      <c r="CT889" s="983"/>
      <c r="CU889" s="983"/>
      <c r="CV889" s="983"/>
      <c r="CW889" s="983"/>
      <c r="CX889" s="983"/>
      <c r="CY889" s="983"/>
      <c r="CZ889" s="983"/>
      <c r="DA889" s="983"/>
      <c r="DB889" s="983"/>
      <c r="DC889" s="983"/>
      <c r="DD889" s="983"/>
      <c r="DE889" s="983"/>
      <c r="DF889" s="983"/>
      <c r="DG889" s="983"/>
      <c r="DH889" s="983"/>
      <c r="DI889" s="983"/>
      <c r="DJ889" s="983"/>
      <c r="DK889" s="983"/>
      <c r="DL889" s="983"/>
      <c r="DM889" s="983"/>
      <c r="DN889" s="983"/>
      <c r="DO889" s="983"/>
      <c r="DP889" s="983"/>
      <c r="DQ889" s="983"/>
      <c r="DR889" s="983"/>
      <c r="DS889" s="983"/>
      <c r="DT889" s="983"/>
      <c r="DU889" s="983"/>
      <c r="DV889" s="983"/>
      <c r="DW889" s="983"/>
      <c r="DX889" s="983"/>
      <c r="DY889" s="983"/>
      <c r="DZ889" s="983"/>
      <c r="EA889" s="983"/>
      <c r="EB889" s="983"/>
      <c r="EC889" s="983"/>
      <c r="ED889" s="983"/>
      <c r="EE889" s="983"/>
      <c r="EF889" s="983"/>
      <c r="EG889" s="983"/>
      <c r="EH889" s="983"/>
      <c r="EI889" s="983"/>
      <c r="EJ889" s="983"/>
      <c r="EK889" s="983"/>
      <c r="EL889" s="983"/>
      <c r="EM889" s="983"/>
      <c r="EN889" s="983"/>
      <c r="EO889" s="983"/>
      <c r="EP889" s="983"/>
      <c r="EQ889" s="983"/>
      <c r="ER889" s="983"/>
      <c r="ES889" s="983"/>
    </row>
    <row r="890" spans="1:149" s="1040" customFormat="1" ht="15" customHeight="1">
      <c r="A890" s="983"/>
      <c r="B890" s="1047"/>
      <c r="C890" s="983"/>
      <c r="D890" s="983"/>
      <c r="E890" s="983"/>
      <c r="F890" s="983"/>
      <c r="G890" s="983"/>
      <c r="H890" s="983"/>
      <c r="I890" s="983"/>
      <c r="J890" s="1039"/>
      <c r="K890" s="1039"/>
      <c r="L890" s="1039"/>
      <c r="M890" s="1039"/>
      <c r="N890" s="1039"/>
      <c r="O890" s="1039"/>
      <c r="P890" s="983"/>
      <c r="Q890" s="983"/>
      <c r="R890" s="983"/>
      <c r="S890" s="983"/>
      <c r="T890" s="983"/>
      <c r="U890" s="983"/>
      <c r="V890" s="983"/>
      <c r="W890" s="983"/>
      <c r="X890" s="983"/>
      <c r="Y890" s="983"/>
      <c r="Z890" s="983"/>
      <c r="AA890" s="983"/>
      <c r="AB890" s="983"/>
      <c r="AC890" s="983"/>
      <c r="AD890" s="983"/>
      <c r="AE890" s="983"/>
      <c r="AF890" s="983"/>
      <c r="AG890" s="983"/>
      <c r="AH890" s="983"/>
      <c r="AI890" s="983"/>
      <c r="AJ890" s="983"/>
      <c r="AK890" s="983"/>
      <c r="AL890" s="983"/>
      <c r="AM890" s="983"/>
      <c r="AN890" s="983"/>
      <c r="AO890" s="983"/>
      <c r="AP890" s="983"/>
      <c r="AQ890" s="983"/>
      <c r="AR890" s="983"/>
      <c r="AS890" s="983"/>
      <c r="AT890" s="983"/>
      <c r="AU890" s="983"/>
      <c r="AV890" s="983"/>
      <c r="AW890" s="983"/>
      <c r="AX890" s="983"/>
      <c r="AY890" s="983"/>
      <c r="AZ890" s="983"/>
      <c r="BA890" s="983"/>
      <c r="BB890" s="983"/>
      <c r="BC890" s="983"/>
      <c r="BD890" s="983"/>
      <c r="BE890" s="983"/>
      <c r="BF890" s="983"/>
      <c r="BG890" s="983"/>
      <c r="BH890" s="983"/>
      <c r="BI890" s="983"/>
      <c r="BJ890" s="983"/>
      <c r="BK890" s="983"/>
      <c r="BL890" s="983"/>
      <c r="BM890" s="983"/>
      <c r="BN890" s="983"/>
      <c r="BO890" s="983"/>
      <c r="BP890" s="983"/>
      <c r="BQ890" s="983"/>
      <c r="BR890" s="983"/>
      <c r="BS890" s="983"/>
      <c r="BT890" s="983"/>
      <c r="BU890" s="983"/>
      <c r="BV890" s="983"/>
      <c r="BW890" s="983"/>
      <c r="BX890" s="983"/>
      <c r="BY890" s="983"/>
      <c r="BZ890" s="983"/>
      <c r="CA890" s="983"/>
      <c r="CB890" s="983"/>
      <c r="CC890" s="983"/>
      <c r="CD890" s="983"/>
      <c r="CE890" s="983"/>
      <c r="CF890" s="983"/>
      <c r="CG890" s="983"/>
      <c r="CH890" s="983"/>
      <c r="CI890" s="983"/>
      <c r="CJ890" s="983"/>
      <c r="CK890" s="983"/>
      <c r="CL890" s="983"/>
      <c r="CM890" s="983"/>
      <c r="CN890" s="983"/>
      <c r="CO890" s="983"/>
      <c r="CP890" s="983"/>
      <c r="CQ890" s="983"/>
      <c r="CR890" s="983"/>
      <c r="CS890" s="983"/>
      <c r="CT890" s="983"/>
      <c r="CU890" s="983"/>
      <c r="CV890" s="983"/>
      <c r="CW890" s="983"/>
      <c r="CX890" s="983"/>
      <c r="CY890" s="983"/>
      <c r="CZ890" s="983"/>
      <c r="DA890" s="983"/>
      <c r="DB890" s="983"/>
      <c r="DC890" s="983"/>
      <c r="DD890" s="983"/>
      <c r="DE890" s="983"/>
      <c r="DF890" s="983"/>
      <c r="DG890" s="983"/>
      <c r="DH890" s="983"/>
      <c r="DI890" s="983"/>
      <c r="DJ890" s="983"/>
      <c r="DK890" s="983"/>
      <c r="DL890" s="983"/>
      <c r="DM890" s="983"/>
      <c r="DN890" s="983"/>
      <c r="DO890" s="983"/>
      <c r="DP890" s="983"/>
      <c r="DQ890" s="983"/>
      <c r="DR890" s="983"/>
      <c r="DS890" s="983"/>
      <c r="DT890" s="983"/>
      <c r="DU890" s="983"/>
      <c r="DV890" s="983"/>
      <c r="DW890" s="983"/>
      <c r="DX890" s="983"/>
      <c r="DY890" s="983"/>
      <c r="DZ890" s="983"/>
      <c r="EA890" s="983"/>
      <c r="EB890" s="983"/>
      <c r="EC890" s="983"/>
      <c r="ED890" s="983"/>
      <c r="EE890" s="983"/>
      <c r="EF890" s="983"/>
      <c r="EG890" s="983"/>
      <c r="EH890" s="983"/>
      <c r="EI890" s="983"/>
      <c r="EJ890" s="983"/>
      <c r="EK890" s="983"/>
      <c r="EL890" s="983"/>
      <c r="EM890" s="983"/>
      <c r="EN890" s="983"/>
      <c r="EO890" s="983"/>
      <c r="EP890" s="983"/>
      <c r="EQ890" s="983"/>
      <c r="ER890" s="983"/>
      <c r="ES890" s="983"/>
    </row>
    <row r="891" spans="1:149" s="983" customFormat="1" ht="15" customHeight="1">
      <c r="B891" s="1047"/>
      <c r="P891" s="1039"/>
      <c r="Q891" s="1039"/>
      <c r="R891" s="1039"/>
      <c r="S891" s="1039"/>
      <c r="T891" s="1039"/>
      <c r="U891" s="1039"/>
      <c r="V891" s="1039"/>
      <c r="W891" s="1039"/>
      <c r="X891" s="1039"/>
      <c r="Y891" s="1039"/>
      <c r="Z891" s="1039"/>
      <c r="AA891" s="1039"/>
      <c r="AB891" s="1039"/>
      <c r="AC891" s="1039"/>
      <c r="AD891" s="1039"/>
      <c r="AE891" s="1039"/>
      <c r="AF891" s="1039"/>
      <c r="AG891" s="1039"/>
      <c r="AH891" s="1039"/>
      <c r="AI891" s="1039"/>
      <c r="AJ891" s="1039"/>
      <c r="AK891" s="1039"/>
      <c r="AL891" s="1039"/>
      <c r="AM891" s="1039"/>
      <c r="AN891" s="1039"/>
      <c r="AO891" s="1039"/>
      <c r="AP891" s="1039"/>
      <c r="AQ891" s="1039"/>
      <c r="AR891" s="1039"/>
      <c r="AS891" s="1039"/>
      <c r="AT891" s="1039"/>
      <c r="AU891" s="1039"/>
      <c r="AV891" s="1039"/>
      <c r="AW891" s="1039"/>
      <c r="AX891" s="1039"/>
      <c r="AY891" s="1039"/>
      <c r="AZ891" s="1039"/>
      <c r="BA891" s="1039"/>
      <c r="BB891" s="1039"/>
      <c r="BC891" s="1039"/>
      <c r="BD891" s="1039"/>
      <c r="BE891" s="1039"/>
      <c r="BF891" s="1039"/>
      <c r="BG891" s="1039"/>
      <c r="BH891" s="1039"/>
      <c r="BI891" s="1039"/>
      <c r="BJ891" s="1039"/>
      <c r="BK891" s="1039"/>
      <c r="BL891" s="1039"/>
      <c r="BM891" s="1039"/>
      <c r="BN891" s="1039"/>
      <c r="BO891" s="1039"/>
      <c r="BP891" s="1039"/>
      <c r="BQ891" s="1039"/>
      <c r="BR891" s="1039"/>
      <c r="BS891" s="1039"/>
      <c r="BT891" s="1039"/>
      <c r="BU891" s="1039"/>
      <c r="BV891" s="1039"/>
      <c r="BW891" s="1039"/>
      <c r="BX891" s="1039"/>
      <c r="BY891" s="1039"/>
      <c r="BZ891" s="1039"/>
      <c r="CA891" s="1039"/>
      <c r="CB891" s="1039"/>
      <c r="CC891" s="1039"/>
      <c r="CD891" s="1039"/>
      <c r="CE891" s="1039"/>
      <c r="CF891" s="1039"/>
      <c r="CG891" s="1039"/>
      <c r="CH891" s="1039"/>
      <c r="CI891" s="1039"/>
      <c r="CJ891" s="1039"/>
      <c r="CK891" s="1039"/>
      <c r="CL891" s="1039"/>
      <c r="CM891" s="1039"/>
      <c r="CN891" s="1039"/>
      <c r="CO891" s="1039"/>
      <c r="CP891" s="1039"/>
      <c r="CQ891" s="1039"/>
      <c r="CR891" s="1039"/>
      <c r="CS891" s="1039"/>
      <c r="CT891" s="1039"/>
      <c r="CU891" s="1039"/>
      <c r="CV891" s="1039"/>
      <c r="CW891" s="1039"/>
      <c r="CX891" s="1039"/>
      <c r="CY891" s="1039"/>
      <c r="CZ891" s="1039"/>
      <c r="DA891" s="1039"/>
      <c r="DB891" s="1039"/>
      <c r="DC891" s="1039"/>
      <c r="DD891" s="1039"/>
      <c r="DE891" s="1039"/>
      <c r="DF891" s="1039"/>
      <c r="DG891" s="1039"/>
      <c r="DH891" s="1039"/>
      <c r="DI891" s="1039"/>
      <c r="DJ891" s="1039"/>
      <c r="DK891" s="1039"/>
      <c r="DL891" s="1039"/>
      <c r="DM891" s="1039"/>
      <c r="DN891" s="1039"/>
      <c r="DO891" s="1039"/>
      <c r="DP891" s="1039"/>
      <c r="DQ891" s="1039"/>
      <c r="DR891" s="1039"/>
      <c r="DS891" s="1039"/>
      <c r="DT891" s="1039"/>
      <c r="DU891" s="1039"/>
      <c r="DV891" s="1039"/>
      <c r="DW891" s="1039"/>
      <c r="DX891" s="1039"/>
      <c r="DY891" s="1039"/>
      <c r="DZ891" s="1039"/>
      <c r="EA891" s="1039"/>
      <c r="EB891" s="1039"/>
      <c r="EC891" s="1039"/>
      <c r="ED891" s="1039"/>
      <c r="EE891" s="1039"/>
      <c r="EF891" s="1039"/>
      <c r="EG891" s="1039"/>
      <c r="EH891" s="1039"/>
      <c r="EI891" s="1039"/>
      <c r="EJ891" s="1039"/>
      <c r="EK891" s="1039"/>
      <c r="EL891" s="1039"/>
      <c r="EM891" s="1039"/>
      <c r="EN891" s="1039"/>
      <c r="EO891" s="1039"/>
      <c r="EP891" s="1039"/>
      <c r="EQ891" s="1039"/>
      <c r="ER891" s="1039"/>
      <c r="ES891" s="1039"/>
    </row>
    <row r="892" spans="1:149" s="983" customFormat="1" ht="15" customHeight="1">
      <c r="B892" s="1047"/>
      <c r="P892" s="1039"/>
      <c r="Q892" s="1039"/>
      <c r="R892" s="1039"/>
      <c r="S892" s="1039"/>
      <c r="T892" s="1039"/>
      <c r="U892" s="1039"/>
      <c r="V892" s="1039"/>
      <c r="W892" s="1039"/>
      <c r="X892" s="1039"/>
      <c r="Y892" s="1039"/>
      <c r="Z892" s="1039"/>
      <c r="AA892" s="1039"/>
      <c r="AB892" s="1039"/>
      <c r="AC892" s="1039"/>
      <c r="AD892" s="1039"/>
      <c r="AE892" s="1039"/>
      <c r="AF892" s="1039"/>
      <c r="AG892" s="1039"/>
      <c r="AH892" s="1039"/>
      <c r="AI892" s="1039"/>
      <c r="AJ892" s="1039"/>
      <c r="AK892" s="1039"/>
      <c r="AL892" s="1039"/>
      <c r="AM892" s="1039"/>
      <c r="AN892" s="1039"/>
      <c r="AO892" s="1039"/>
      <c r="AP892" s="1039"/>
      <c r="AQ892" s="1039"/>
      <c r="AR892" s="1039"/>
      <c r="AS892" s="1039"/>
      <c r="AT892" s="1039"/>
      <c r="AU892" s="1039"/>
      <c r="AV892" s="1039"/>
      <c r="AW892" s="1039"/>
      <c r="AX892" s="1039"/>
      <c r="AY892" s="1039"/>
      <c r="AZ892" s="1039"/>
      <c r="BA892" s="1039"/>
      <c r="BB892" s="1039"/>
      <c r="BC892" s="1039"/>
      <c r="BD892" s="1039"/>
      <c r="BE892" s="1039"/>
      <c r="BF892" s="1039"/>
      <c r="BG892" s="1039"/>
      <c r="BH892" s="1039"/>
      <c r="BI892" s="1039"/>
      <c r="BJ892" s="1039"/>
      <c r="BK892" s="1039"/>
      <c r="BL892" s="1039"/>
      <c r="BM892" s="1039"/>
      <c r="BN892" s="1039"/>
      <c r="BO892" s="1039"/>
      <c r="BP892" s="1039"/>
      <c r="BQ892" s="1039"/>
      <c r="BR892" s="1039"/>
      <c r="BS892" s="1039"/>
      <c r="BT892" s="1039"/>
      <c r="BU892" s="1039"/>
      <c r="BV892" s="1039"/>
      <c r="BW892" s="1039"/>
      <c r="BX892" s="1039"/>
      <c r="BY892" s="1039"/>
      <c r="BZ892" s="1039"/>
      <c r="CA892" s="1039"/>
      <c r="CB892" s="1039"/>
      <c r="CC892" s="1039"/>
      <c r="CD892" s="1039"/>
      <c r="CE892" s="1039"/>
      <c r="CF892" s="1039"/>
      <c r="CG892" s="1039"/>
      <c r="CH892" s="1039"/>
      <c r="CI892" s="1039"/>
      <c r="CJ892" s="1039"/>
      <c r="CK892" s="1039"/>
      <c r="CL892" s="1039"/>
      <c r="CM892" s="1039"/>
      <c r="CN892" s="1039"/>
      <c r="CO892" s="1039"/>
      <c r="CP892" s="1039"/>
      <c r="CQ892" s="1039"/>
      <c r="CR892" s="1039"/>
      <c r="CS892" s="1039"/>
      <c r="CT892" s="1039"/>
      <c r="CU892" s="1039"/>
      <c r="CV892" s="1039"/>
      <c r="CW892" s="1039"/>
      <c r="CX892" s="1039"/>
      <c r="CY892" s="1039"/>
      <c r="CZ892" s="1039"/>
      <c r="DA892" s="1039"/>
      <c r="DB892" s="1039"/>
      <c r="DC892" s="1039"/>
      <c r="DD892" s="1039"/>
      <c r="DE892" s="1039"/>
      <c r="DF892" s="1039"/>
      <c r="DG892" s="1039"/>
      <c r="DH892" s="1039"/>
      <c r="DI892" s="1039"/>
      <c r="DJ892" s="1039"/>
      <c r="DK892" s="1039"/>
      <c r="DL892" s="1039"/>
      <c r="DM892" s="1039"/>
      <c r="DN892" s="1039"/>
      <c r="DO892" s="1039"/>
      <c r="DP892" s="1039"/>
      <c r="DQ892" s="1039"/>
      <c r="DR892" s="1039"/>
      <c r="DS892" s="1039"/>
      <c r="DT892" s="1039"/>
      <c r="DU892" s="1039"/>
      <c r="DV892" s="1039"/>
      <c r="DW892" s="1039"/>
      <c r="DX892" s="1039"/>
      <c r="DY892" s="1039"/>
      <c r="DZ892" s="1039"/>
      <c r="EA892" s="1039"/>
      <c r="EB892" s="1039"/>
      <c r="EC892" s="1039"/>
      <c r="ED892" s="1039"/>
      <c r="EE892" s="1039"/>
      <c r="EF892" s="1039"/>
      <c r="EG892" s="1039"/>
      <c r="EH892" s="1039"/>
      <c r="EI892" s="1039"/>
      <c r="EJ892" s="1039"/>
      <c r="EK892" s="1039"/>
      <c r="EL892" s="1039"/>
      <c r="EM892" s="1039"/>
      <c r="EN892" s="1039"/>
      <c r="EO892" s="1039"/>
      <c r="EP892" s="1039"/>
      <c r="EQ892" s="1039"/>
      <c r="ER892" s="1039"/>
      <c r="ES892" s="1039"/>
    </row>
    <row r="893" spans="1:149" s="983" customFormat="1" ht="15" customHeight="1">
      <c r="B893" s="1047"/>
      <c r="P893" s="1039"/>
      <c r="Q893" s="1039"/>
      <c r="R893" s="1039"/>
      <c r="S893" s="1039"/>
      <c r="T893" s="1039"/>
      <c r="U893" s="1039"/>
      <c r="V893" s="1039"/>
      <c r="W893" s="1039"/>
      <c r="X893" s="1039"/>
      <c r="Y893" s="1039"/>
      <c r="Z893" s="1039"/>
      <c r="AA893" s="1039"/>
      <c r="AB893" s="1039"/>
      <c r="AC893" s="1039"/>
      <c r="AD893" s="1039"/>
      <c r="AE893" s="1039"/>
      <c r="AF893" s="1039"/>
      <c r="AG893" s="1039"/>
      <c r="AH893" s="1039"/>
      <c r="AI893" s="1039"/>
      <c r="AJ893" s="1039"/>
      <c r="AK893" s="1039"/>
      <c r="AL893" s="1039"/>
      <c r="AM893" s="1039"/>
      <c r="AN893" s="1039"/>
      <c r="AO893" s="1039"/>
      <c r="AP893" s="1039"/>
      <c r="AQ893" s="1039"/>
      <c r="AR893" s="1039"/>
      <c r="AS893" s="1039"/>
      <c r="AT893" s="1039"/>
      <c r="AU893" s="1039"/>
      <c r="AV893" s="1039"/>
      <c r="AW893" s="1039"/>
      <c r="AX893" s="1039"/>
      <c r="AY893" s="1039"/>
      <c r="AZ893" s="1039"/>
      <c r="BA893" s="1039"/>
      <c r="BB893" s="1039"/>
      <c r="BC893" s="1039"/>
      <c r="BD893" s="1039"/>
      <c r="BE893" s="1039"/>
      <c r="BF893" s="1039"/>
      <c r="BG893" s="1039"/>
      <c r="BH893" s="1039"/>
      <c r="BI893" s="1039"/>
      <c r="BJ893" s="1039"/>
      <c r="BK893" s="1039"/>
      <c r="BL893" s="1039"/>
      <c r="BM893" s="1039"/>
      <c r="BN893" s="1039"/>
      <c r="BO893" s="1039"/>
      <c r="BP893" s="1039"/>
      <c r="BQ893" s="1039"/>
      <c r="BR893" s="1039"/>
      <c r="BS893" s="1039"/>
      <c r="BT893" s="1039"/>
      <c r="BU893" s="1039"/>
      <c r="BV893" s="1039"/>
      <c r="BW893" s="1039"/>
      <c r="BX893" s="1039"/>
      <c r="BY893" s="1039"/>
      <c r="BZ893" s="1039"/>
      <c r="CA893" s="1039"/>
      <c r="CB893" s="1039"/>
      <c r="CC893" s="1039"/>
      <c r="CD893" s="1039"/>
      <c r="CE893" s="1039"/>
      <c r="CF893" s="1039"/>
      <c r="CG893" s="1039"/>
      <c r="CH893" s="1039"/>
      <c r="CI893" s="1039"/>
      <c r="CJ893" s="1039"/>
      <c r="CK893" s="1039"/>
      <c r="CL893" s="1039"/>
      <c r="CM893" s="1039"/>
      <c r="CN893" s="1039"/>
      <c r="CO893" s="1039"/>
      <c r="CP893" s="1039"/>
      <c r="CQ893" s="1039"/>
      <c r="CR893" s="1039"/>
      <c r="CS893" s="1039"/>
      <c r="CT893" s="1039"/>
      <c r="CU893" s="1039"/>
      <c r="CV893" s="1039"/>
      <c r="CW893" s="1039"/>
      <c r="CX893" s="1039"/>
      <c r="CY893" s="1039"/>
      <c r="CZ893" s="1039"/>
      <c r="DA893" s="1039"/>
      <c r="DB893" s="1039"/>
      <c r="DC893" s="1039"/>
      <c r="DD893" s="1039"/>
      <c r="DE893" s="1039"/>
      <c r="DF893" s="1039"/>
      <c r="DG893" s="1039"/>
      <c r="DH893" s="1039"/>
      <c r="DI893" s="1039"/>
      <c r="DJ893" s="1039"/>
      <c r="DK893" s="1039"/>
      <c r="DL893" s="1039"/>
      <c r="DM893" s="1039"/>
      <c r="DN893" s="1039"/>
      <c r="DO893" s="1039"/>
      <c r="DP893" s="1039"/>
      <c r="DQ893" s="1039"/>
      <c r="DR893" s="1039"/>
      <c r="DS893" s="1039"/>
      <c r="DT893" s="1039"/>
      <c r="DU893" s="1039"/>
      <c r="DV893" s="1039"/>
      <c r="DW893" s="1039"/>
      <c r="DX893" s="1039"/>
      <c r="DY893" s="1039"/>
      <c r="DZ893" s="1039"/>
      <c r="EA893" s="1039"/>
      <c r="EB893" s="1039"/>
      <c r="EC893" s="1039"/>
      <c r="ED893" s="1039"/>
      <c r="EE893" s="1039"/>
      <c r="EF893" s="1039"/>
      <c r="EG893" s="1039"/>
      <c r="EH893" s="1039"/>
      <c r="EI893" s="1039"/>
      <c r="EJ893" s="1039"/>
      <c r="EK893" s="1039"/>
      <c r="EL893" s="1039"/>
      <c r="EM893" s="1039"/>
      <c r="EN893" s="1039"/>
      <c r="EO893" s="1039"/>
      <c r="EP893" s="1039"/>
      <c r="EQ893" s="1039"/>
      <c r="ER893" s="1039"/>
      <c r="ES893" s="1039"/>
    </row>
    <row r="894" spans="1:149" s="983" customFormat="1" ht="15" customHeight="1">
      <c r="B894" s="1047"/>
      <c r="P894" s="1039"/>
      <c r="Q894" s="1039"/>
      <c r="R894" s="1039"/>
      <c r="S894" s="1039"/>
      <c r="T894" s="1039"/>
      <c r="U894" s="1039"/>
      <c r="V894" s="1039"/>
      <c r="W894" s="1039"/>
      <c r="X894" s="1039"/>
      <c r="Y894" s="1039"/>
      <c r="Z894" s="1039"/>
      <c r="AA894" s="1039"/>
      <c r="AB894" s="1039"/>
      <c r="AC894" s="1039"/>
      <c r="AD894" s="1039"/>
      <c r="AE894" s="1039"/>
      <c r="AF894" s="1039"/>
      <c r="AG894" s="1039"/>
      <c r="AH894" s="1039"/>
      <c r="AI894" s="1039"/>
      <c r="AJ894" s="1039"/>
      <c r="AK894" s="1039"/>
      <c r="AL894" s="1039"/>
      <c r="AM894" s="1039"/>
      <c r="AN894" s="1039"/>
      <c r="AO894" s="1039"/>
      <c r="AP894" s="1039"/>
      <c r="AQ894" s="1039"/>
      <c r="AR894" s="1039"/>
      <c r="AS894" s="1039"/>
      <c r="AT894" s="1039"/>
      <c r="AU894" s="1039"/>
      <c r="AV894" s="1039"/>
      <c r="AW894" s="1039"/>
      <c r="AX894" s="1039"/>
      <c r="AY894" s="1039"/>
      <c r="AZ894" s="1039"/>
      <c r="BA894" s="1039"/>
      <c r="BB894" s="1039"/>
      <c r="BC894" s="1039"/>
      <c r="BD894" s="1039"/>
      <c r="BE894" s="1039"/>
      <c r="BF894" s="1039"/>
      <c r="BG894" s="1039"/>
      <c r="BH894" s="1039"/>
      <c r="BI894" s="1039"/>
      <c r="BJ894" s="1039"/>
      <c r="BK894" s="1039"/>
      <c r="BL894" s="1039"/>
      <c r="BM894" s="1039"/>
      <c r="BN894" s="1039"/>
      <c r="BO894" s="1039"/>
      <c r="BP894" s="1039"/>
      <c r="BQ894" s="1039"/>
      <c r="BR894" s="1039"/>
      <c r="BS894" s="1039"/>
      <c r="BT894" s="1039"/>
      <c r="BU894" s="1039"/>
      <c r="BV894" s="1039"/>
      <c r="BW894" s="1039"/>
      <c r="BX894" s="1039"/>
      <c r="BY894" s="1039"/>
      <c r="BZ894" s="1039"/>
      <c r="CA894" s="1039"/>
      <c r="CB894" s="1039"/>
      <c r="CC894" s="1039"/>
      <c r="CD894" s="1039"/>
      <c r="CE894" s="1039"/>
      <c r="CF894" s="1039"/>
      <c r="CG894" s="1039"/>
      <c r="CH894" s="1039"/>
      <c r="CI894" s="1039"/>
      <c r="CJ894" s="1039"/>
      <c r="CK894" s="1039"/>
      <c r="CL894" s="1039"/>
      <c r="CM894" s="1039"/>
      <c r="CN894" s="1039"/>
      <c r="CO894" s="1039"/>
      <c r="CP894" s="1039"/>
      <c r="CQ894" s="1039"/>
      <c r="CR894" s="1039"/>
      <c r="CS894" s="1039"/>
      <c r="CT894" s="1039"/>
      <c r="CU894" s="1039"/>
      <c r="CV894" s="1039"/>
      <c r="CW894" s="1039"/>
      <c r="CX894" s="1039"/>
      <c r="CY894" s="1039"/>
      <c r="CZ894" s="1039"/>
      <c r="DA894" s="1039"/>
      <c r="DB894" s="1039"/>
      <c r="DC894" s="1039"/>
      <c r="DD894" s="1039"/>
      <c r="DE894" s="1039"/>
      <c r="DF894" s="1039"/>
      <c r="DG894" s="1039"/>
      <c r="DH894" s="1039"/>
      <c r="DI894" s="1039"/>
      <c r="DJ894" s="1039"/>
      <c r="DK894" s="1039"/>
      <c r="DL894" s="1039"/>
      <c r="DM894" s="1039"/>
      <c r="DN894" s="1039"/>
      <c r="DO894" s="1039"/>
      <c r="DP894" s="1039"/>
      <c r="DQ894" s="1039"/>
      <c r="DR894" s="1039"/>
      <c r="DS894" s="1039"/>
      <c r="DT894" s="1039"/>
      <c r="DU894" s="1039"/>
      <c r="DV894" s="1039"/>
      <c r="DW894" s="1039"/>
      <c r="DX894" s="1039"/>
      <c r="DY894" s="1039"/>
      <c r="DZ894" s="1039"/>
      <c r="EA894" s="1039"/>
      <c r="EB894" s="1039"/>
      <c r="EC894" s="1039"/>
      <c r="ED894" s="1039"/>
      <c r="EE894" s="1039"/>
      <c r="EF894" s="1039"/>
      <c r="EG894" s="1039"/>
      <c r="EH894" s="1039"/>
      <c r="EI894" s="1039"/>
      <c r="EJ894" s="1039"/>
      <c r="EK894" s="1039"/>
      <c r="EL894" s="1039"/>
      <c r="EM894" s="1039"/>
      <c r="EN894" s="1039"/>
      <c r="EO894" s="1039"/>
      <c r="EP894" s="1039"/>
      <c r="EQ894" s="1039"/>
      <c r="ER894" s="1039"/>
      <c r="ES894" s="1039"/>
    </row>
    <row r="895" spans="1:149" s="983" customFormat="1" ht="15" customHeight="1">
      <c r="B895" s="1047"/>
    </row>
    <row r="896" spans="1:149" s="983" customFormat="1" ht="15" customHeight="1">
      <c r="B896" s="1047"/>
    </row>
    <row r="897" spans="1:149" s="1040" customFormat="1" ht="15" customHeight="1">
      <c r="A897" s="983"/>
      <c r="B897" s="1047"/>
      <c r="C897" s="983"/>
      <c r="D897" s="983"/>
      <c r="E897" s="983"/>
      <c r="F897" s="983"/>
      <c r="G897" s="983"/>
      <c r="H897" s="983"/>
      <c r="I897" s="983"/>
      <c r="J897" s="1039"/>
      <c r="K897" s="1039"/>
      <c r="L897" s="1039"/>
      <c r="M897" s="1039"/>
      <c r="N897" s="1039"/>
      <c r="O897" s="1039"/>
      <c r="P897" s="983"/>
      <c r="Q897" s="983"/>
      <c r="R897" s="983"/>
      <c r="S897" s="983"/>
      <c r="T897" s="983"/>
      <c r="U897" s="983"/>
      <c r="V897" s="983"/>
      <c r="W897" s="983"/>
      <c r="X897" s="983"/>
      <c r="Y897" s="983"/>
      <c r="Z897" s="983"/>
      <c r="AA897" s="983"/>
      <c r="AB897" s="983"/>
      <c r="AC897" s="983"/>
      <c r="AD897" s="983"/>
      <c r="AE897" s="983"/>
      <c r="AF897" s="983"/>
      <c r="AG897" s="983"/>
      <c r="AH897" s="983"/>
      <c r="AI897" s="983"/>
      <c r="AJ897" s="983"/>
      <c r="AK897" s="983"/>
      <c r="AL897" s="983"/>
      <c r="AM897" s="983"/>
      <c r="AN897" s="983"/>
      <c r="AO897" s="983"/>
      <c r="AP897" s="983"/>
      <c r="AQ897" s="983"/>
      <c r="AR897" s="983"/>
      <c r="AS897" s="983"/>
      <c r="AT897" s="983"/>
      <c r="AU897" s="983"/>
      <c r="AV897" s="983"/>
      <c r="AW897" s="983"/>
      <c r="AX897" s="983"/>
      <c r="AY897" s="983"/>
      <c r="AZ897" s="983"/>
      <c r="BA897" s="983"/>
      <c r="BB897" s="983"/>
      <c r="BC897" s="983"/>
      <c r="BD897" s="983"/>
      <c r="BE897" s="983"/>
      <c r="BF897" s="983"/>
      <c r="BG897" s="983"/>
      <c r="BH897" s="983"/>
      <c r="BI897" s="983"/>
      <c r="BJ897" s="983"/>
      <c r="BK897" s="983"/>
      <c r="BL897" s="983"/>
      <c r="BM897" s="983"/>
      <c r="BN897" s="983"/>
      <c r="BO897" s="983"/>
      <c r="BP897" s="983"/>
      <c r="BQ897" s="983"/>
      <c r="BR897" s="983"/>
      <c r="BS897" s="983"/>
      <c r="BT897" s="983"/>
      <c r="BU897" s="983"/>
      <c r="BV897" s="983"/>
      <c r="BW897" s="983"/>
      <c r="BX897" s="983"/>
      <c r="BY897" s="983"/>
      <c r="BZ897" s="983"/>
      <c r="CA897" s="983"/>
      <c r="CB897" s="983"/>
      <c r="CC897" s="983"/>
      <c r="CD897" s="983"/>
      <c r="CE897" s="983"/>
      <c r="CF897" s="983"/>
      <c r="CG897" s="983"/>
      <c r="CH897" s="983"/>
      <c r="CI897" s="983"/>
      <c r="CJ897" s="983"/>
      <c r="CK897" s="983"/>
      <c r="CL897" s="983"/>
      <c r="CM897" s="983"/>
      <c r="CN897" s="983"/>
      <c r="CO897" s="983"/>
      <c r="CP897" s="983"/>
      <c r="CQ897" s="983"/>
      <c r="CR897" s="983"/>
      <c r="CS897" s="983"/>
      <c r="CT897" s="983"/>
      <c r="CU897" s="983"/>
      <c r="CV897" s="983"/>
      <c r="CW897" s="983"/>
      <c r="CX897" s="983"/>
      <c r="CY897" s="983"/>
      <c r="CZ897" s="983"/>
      <c r="DA897" s="983"/>
      <c r="DB897" s="983"/>
      <c r="DC897" s="983"/>
      <c r="DD897" s="983"/>
      <c r="DE897" s="983"/>
      <c r="DF897" s="983"/>
      <c r="DG897" s="983"/>
      <c r="DH897" s="983"/>
      <c r="DI897" s="983"/>
      <c r="DJ897" s="983"/>
      <c r="DK897" s="983"/>
      <c r="DL897" s="983"/>
      <c r="DM897" s="983"/>
      <c r="DN897" s="983"/>
      <c r="DO897" s="983"/>
      <c r="DP897" s="983"/>
      <c r="DQ897" s="983"/>
      <c r="DR897" s="983"/>
      <c r="DS897" s="983"/>
      <c r="DT897" s="983"/>
      <c r="DU897" s="983"/>
      <c r="DV897" s="983"/>
      <c r="DW897" s="983"/>
      <c r="DX897" s="983"/>
      <c r="DY897" s="983"/>
      <c r="DZ897" s="983"/>
      <c r="EA897" s="983"/>
      <c r="EB897" s="983"/>
      <c r="EC897" s="983"/>
      <c r="ED897" s="983"/>
      <c r="EE897" s="983"/>
      <c r="EF897" s="983"/>
      <c r="EG897" s="983"/>
      <c r="EH897" s="983"/>
      <c r="EI897" s="983"/>
      <c r="EJ897" s="983"/>
      <c r="EK897" s="983"/>
      <c r="EL897" s="983"/>
      <c r="EM897" s="983"/>
      <c r="EN897" s="983"/>
      <c r="EO897" s="983"/>
      <c r="EP897" s="983"/>
      <c r="EQ897" s="983"/>
      <c r="ER897" s="983"/>
      <c r="ES897" s="983"/>
    </row>
    <row r="898" spans="1:149" s="1040" customFormat="1" ht="15" customHeight="1">
      <c r="A898" s="983"/>
      <c r="B898" s="1047"/>
      <c r="C898" s="983"/>
      <c r="D898" s="983"/>
      <c r="E898" s="983"/>
      <c r="F898" s="983"/>
      <c r="G898" s="983"/>
      <c r="H898" s="983"/>
      <c r="I898" s="983"/>
      <c r="J898" s="1039"/>
      <c r="K898" s="1039"/>
      <c r="L898" s="1039"/>
      <c r="M898" s="1039"/>
      <c r="N898" s="1039"/>
      <c r="O898" s="1039"/>
      <c r="P898" s="983"/>
      <c r="Q898" s="983"/>
      <c r="R898" s="983"/>
      <c r="S898" s="983"/>
      <c r="T898" s="983"/>
      <c r="U898" s="983"/>
      <c r="V898" s="983"/>
      <c r="W898" s="983"/>
      <c r="X898" s="983"/>
      <c r="Y898" s="983"/>
      <c r="Z898" s="983"/>
      <c r="AA898" s="983"/>
      <c r="AB898" s="983"/>
      <c r="AC898" s="983"/>
      <c r="AD898" s="983"/>
      <c r="AE898" s="983"/>
      <c r="AF898" s="983"/>
      <c r="AG898" s="983"/>
      <c r="AH898" s="983"/>
      <c r="AI898" s="983"/>
      <c r="AJ898" s="983"/>
      <c r="AK898" s="983"/>
      <c r="AL898" s="983"/>
      <c r="AM898" s="983"/>
      <c r="AN898" s="983"/>
      <c r="AO898" s="983"/>
      <c r="AP898" s="983"/>
      <c r="AQ898" s="983"/>
      <c r="AR898" s="983"/>
      <c r="AS898" s="983"/>
      <c r="AT898" s="983"/>
      <c r="AU898" s="983"/>
      <c r="AV898" s="983"/>
      <c r="AW898" s="983"/>
      <c r="AX898" s="983"/>
      <c r="AY898" s="983"/>
      <c r="AZ898" s="983"/>
      <c r="BA898" s="983"/>
      <c r="BB898" s="983"/>
      <c r="BC898" s="983"/>
      <c r="BD898" s="983"/>
      <c r="BE898" s="983"/>
      <c r="BF898" s="983"/>
      <c r="BG898" s="983"/>
      <c r="BH898" s="983"/>
      <c r="BI898" s="983"/>
      <c r="BJ898" s="983"/>
      <c r="BK898" s="983"/>
      <c r="BL898" s="983"/>
      <c r="BM898" s="983"/>
      <c r="BN898" s="983"/>
      <c r="BO898" s="983"/>
      <c r="BP898" s="983"/>
      <c r="BQ898" s="983"/>
      <c r="BR898" s="983"/>
      <c r="BS898" s="983"/>
      <c r="BT898" s="983"/>
      <c r="BU898" s="983"/>
      <c r="BV898" s="983"/>
      <c r="BW898" s="983"/>
      <c r="BX898" s="983"/>
      <c r="BY898" s="983"/>
      <c r="BZ898" s="983"/>
      <c r="CA898" s="983"/>
      <c r="CB898" s="983"/>
      <c r="CC898" s="983"/>
      <c r="CD898" s="983"/>
      <c r="CE898" s="983"/>
      <c r="CF898" s="983"/>
      <c r="CG898" s="983"/>
      <c r="CH898" s="983"/>
      <c r="CI898" s="983"/>
      <c r="CJ898" s="983"/>
      <c r="CK898" s="983"/>
      <c r="CL898" s="983"/>
      <c r="CM898" s="983"/>
      <c r="CN898" s="983"/>
      <c r="CO898" s="983"/>
      <c r="CP898" s="983"/>
      <c r="CQ898" s="983"/>
      <c r="CR898" s="983"/>
      <c r="CS898" s="983"/>
      <c r="CT898" s="983"/>
      <c r="CU898" s="983"/>
      <c r="CV898" s="983"/>
      <c r="CW898" s="983"/>
      <c r="CX898" s="983"/>
      <c r="CY898" s="983"/>
      <c r="CZ898" s="983"/>
      <c r="DA898" s="983"/>
      <c r="DB898" s="983"/>
      <c r="DC898" s="983"/>
      <c r="DD898" s="983"/>
      <c r="DE898" s="983"/>
      <c r="DF898" s="983"/>
      <c r="DG898" s="983"/>
      <c r="DH898" s="983"/>
      <c r="DI898" s="983"/>
      <c r="DJ898" s="983"/>
      <c r="DK898" s="983"/>
      <c r="DL898" s="983"/>
      <c r="DM898" s="983"/>
      <c r="DN898" s="983"/>
      <c r="DO898" s="983"/>
      <c r="DP898" s="983"/>
      <c r="DQ898" s="983"/>
      <c r="DR898" s="983"/>
      <c r="DS898" s="983"/>
      <c r="DT898" s="983"/>
      <c r="DU898" s="983"/>
      <c r="DV898" s="983"/>
      <c r="DW898" s="983"/>
      <c r="DX898" s="983"/>
      <c r="DY898" s="983"/>
      <c r="DZ898" s="983"/>
      <c r="EA898" s="983"/>
      <c r="EB898" s="983"/>
      <c r="EC898" s="983"/>
      <c r="ED898" s="983"/>
      <c r="EE898" s="983"/>
      <c r="EF898" s="983"/>
      <c r="EG898" s="983"/>
      <c r="EH898" s="983"/>
      <c r="EI898" s="983"/>
      <c r="EJ898" s="983"/>
      <c r="EK898" s="983"/>
      <c r="EL898" s="983"/>
      <c r="EM898" s="983"/>
      <c r="EN898" s="983"/>
      <c r="EO898" s="983"/>
      <c r="EP898" s="983"/>
      <c r="EQ898" s="983"/>
      <c r="ER898" s="983"/>
      <c r="ES898" s="983"/>
    </row>
    <row r="899" spans="1:149" s="1040" customFormat="1" ht="15" customHeight="1">
      <c r="A899" s="983"/>
      <c r="B899" s="1047"/>
      <c r="C899" s="983"/>
      <c r="D899" s="983"/>
      <c r="E899" s="983"/>
      <c r="F899" s="983"/>
      <c r="G899" s="983"/>
      <c r="H899" s="983"/>
      <c r="I899" s="983"/>
      <c r="J899" s="1039"/>
      <c r="K899" s="1039"/>
      <c r="L899" s="1039"/>
      <c r="M899" s="1039"/>
      <c r="N899" s="1039"/>
      <c r="O899" s="1039"/>
      <c r="P899" s="1039"/>
      <c r="Q899" s="1039"/>
      <c r="R899" s="1039"/>
      <c r="S899" s="1039"/>
      <c r="T899" s="1039"/>
      <c r="U899" s="1039"/>
      <c r="V899" s="1039"/>
      <c r="W899" s="1039"/>
      <c r="X899" s="1039"/>
      <c r="Y899" s="1039"/>
      <c r="Z899" s="1039"/>
      <c r="AA899" s="1039"/>
      <c r="AB899" s="1039"/>
      <c r="AC899" s="1039"/>
      <c r="AD899" s="1039"/>
      <c r="AE899" s="1039"/>
      <c r="AF899" s="1039"/>
      <c r="AG899" s="1039"/>
      <c r="AH899" s="1039"/>
      <c r="AI899" s="1039"/>
      <c r="AJ899" s="1039"/>
      <c r="AK899" s="1039"/>
      <c r="AL899" s="1039"/>
      <c r="AM899" s="1039"/>
      <c r="AN899" s="1039"/>
      <c r="AO899" s="1039"/>
      <c r="AP899" s="1039"/>
      <c r="AQ899" s="1039"/>
      <c r="AR899" s="1039"/>
      <c r="AS899" s="1039"/>
      <c r="AT899" s="1039"/>
      <c r="AU899" s="1039"/>
      <c r="AV899" s="1039"/>
      <c r="AW899" s="1039"/>
      <c r="AX899" s="1039"/>
      <c r="AY899" s="1039"/>
      <c r="AZ899" s="1039"/>
      <c r="BA899" s="1039"/>
      <c r="BB899" s="1039"/>
      <c r="BC899" s="1039"/>
      <c r="BD899" s="1039"/>
      <c r="BE899" s="1039"/>
      <c r="BF899" s="1039"/>
      <c r="BG899" s="1039"/>
      <c r="BH899" s="1039"/>
      <c r="BI899" s="1039"/>
      <c r="BJ899" s="1039"/>
      <c r="BK899" s="1039"/>
      <c r="BL899" s="1039"/>
      <c r="BM899" s="1039"/>
      <c r="BN899" s="1039"/>
      <c r="BO899" s="1039"/>
      <c r="BP899" s="1039"/>
      <c r="BQ899" s="1039"/>
      <c r="BR899" s="1039"/>
      <c r="BS899" s="1039"/>
      <c r="BT899" s="1039"/>
      <c r="BU899" s="1039"/>
      <c r="BV899" s="1039"/>
      <c r="BW899" s="1039"/>
      <c r="BX899" s="1039"/>
      <c r="BY899" s="1039"/>
      <c r="BZ899" s="1039"/>
      <c r="CA899" s="1039"/>
      <c r="CB899" s="1039"/>
      <c r="CC899" s="1039"/>
      <c r="CD899" s="1039"/>
      <c r="CE899" s="1039"/>
      <c r="CF899" s="1039"/>
      <c r="CG899" s="1039"/>
      <c r="CH899" s="1039"/>
      <c r="CI899" s="1039"/>
      <c r="CJ899" s="1039"/>
      <c r="CK899" s="1039"/>
      <c r="CL899" s="1039"/>
      <c r="CM899" s="1039"/>
      <c r="CN899" s="1039"/>
      <c r="CO899" s="1039"/>
      <c r="CP899" s="1039"/>
      <c r="CQ899" s="1039"/>
      <c r="CR899" s="1039"/>
      <c r="CS899" s="1039"/>
      <c r="CT899" s="1039"/>
      <c r="CU899" s="1039"/>
      <c r="CV899" s="1039"/>
      <c r="CW899" s="1039"/>
      <c r="CX899" s="1039"/>
      <c r="CY899" s="1039"/>
      <c r="CZ899" s="1039"/>
      <c r="DA899" s="1039"/>
      <c r="DB899" s="1039"/>
      <c r="DC899" s="1039"/>
      <c r="DD899" s="1039"/>
      <c r="DE899" s="1039"/>
      <c r="DF899" s="1039"/>
      <c r="DG899" s="1039"/>
      <c r="DH899" s="1039"/>
      <c r="DI899" s="1039"/>
      <c r="DJ899" s="1039"/>
      <c r="DK899" s="1039"/>
      <c r="DL899" s="1039"/>
      <c r="DM899" s="1039"/>
      <c r="DN899" s="1039"/>
      <c r="DO899" s="1039"/>
      <c r="DP899" s="1039"/>
      <c r="DQ899" s="1039"/>
      <c r="DR899" s="1039"/>
      <c r="DS899" s="1039"/>
      <c r="DT899" s="1039"/>
      <c r="DU899" s="1039"/>
      <c r="DV899" s="1039"/>
      <c r="DW899" s="1039"/>
      <c r="DX899" s="1039"/>
      <c r="DY899" s="1039"/>
      <c r="DZ899" s="1039"/>
      <c r="EA899" s="1039"/>
      <c r="EB899" s="1039"/>
      <c r="EC899" s="1039"/>
      <c r="ED899" s="1039"/>
      <c r="EE899" s="1039"/>
      <c r="EF899" s="1039"/>
      <c r="EG899" s="1039"/>
      <c r="EH899" s="1039"/>
      <c r="EI899" s="1039"/>
      <c r="EJ899" s="1039"/>
      <c r="EK899" s="1039"/>
      <c r="EL899" s="1039"/>
      <c r="EM899" s="1039"/>
      <c r="EN899" s="1039"/>
      <c r="EO899" s="1039"/>
      <c r="EP899" s="1039"/>
      <c r="EQ899" s="1039"/>
      <c r="ER899" s="1039"/>
      <c r="ES899" s="1039"/>
    </row>
    <row r="900" spans="1:149" s="1040" customFormat="1" ht="15" customHeight="1">
      <c r="A900" s="983"/>
      <c r="B900" s="1047"/>
      <c r="C900" s="983"/>
      <c r="D900" s="983"/>
      <c r="E900" s="983"/>
      <c r="F900" s="983"/>
      <c r="G900" s="983"/>
      <c r="H900" s="983"/>
      <c r="I900" s="983"/>
      <c r="J900" s="1039"/>
      <c r="K900" s="1039"/>
      <c r="L900" s="1039"/>
      <c r="M900" s="1039"/>
      <c r="N900" s="1039"/>
      <c r="O900" s="1039"/>
      <c r="P900" s="1039"/>
      <c r="Q900" s="1039"/>
      <c r="R900" s="1039"/>
      <c r="S900" s="1039"/>
      <c r="T900" s="1039"/>
      <c r="U900" s="1039"/>
      <c r="V900" s="1039"/>
      <c r="W900" s="1039"/>
      <c r="X900" s="1039"/>
      <c r="Y900" s="1039"/>
      <c r="Z900" s="1039"/>
      <c r="AA900" s="1039"/>
      <c r="AB900" s="1039"/>
      <c r="AC900" s="1039"/>
      <c r="AD900" s="1039"/>
      <c r="AE900" s="1039"/>
      <c r="AF900" s="1039"/>
      <c r="AG900" s="1039"/>
      <c r="AH900" s="1039"/>
      <c r="AI900" s="1039"/>
      <c r="AJ900" s="1039"/>
      <c r="AK900" s="1039"/>
      <c r="AL900" s="1039"/>
      <c r="AM900" s="1039"/>
      <c r="AN900" s="1039"/>
      <c r="AO900" s="1039"/>
      <c r="AP900" s="1039"/>
      <c r="AQ900" s="1039"/>
      <c r="AR900" s="1039"/>
      <c r="AS900" s="1039"/>
      <c r="AT900" s="1039"/>
      <c r="AU900" s="1039"/>
      <c r="AV900" s="1039"/>
      <c r="AW900" s="1039"/>
      <c r="AX900" s="1039"/>
      <c r="AY900" s="1039"/>
      <c r="AZ900" s="1039"/>
      <c r="BA900" s="1039"/>
      <c r="BB900" s="1039"/>
      <c r="BC900" s="1039"/>
      <c r="BD900" s="1039"/>
      <c r="BE900" s="1039"/>
      <c r="BF900" s="1039"/>
      <c r="BG900" s="1039"/>
      <c r="BH900" s="1039"/>
      <c r="BI900" s="1039"/>
      <c r="BJ900" s="1039"/>
      <c r="BK900" s="1039"/>
      <c r="BL900" s="1039"/>
      <c r="BM900" s="1039"/>
      <c r="BN900" s="1039"/>
      <c r="BO900" s="1039"/>
      <c r="BP900" s="1039"/>
      <c r="BQ900" s="1039"/>
      <c r="BR900" s="1039"/>
      <c r="BS900" s="1039"/>
      <c r="BT900" s="1039"/>
      <c r="BU900" s="1039"/>
      <c r="BV900" s="1039"/>
      <c r="BW900" s="1039"/>
      <c r="BX900" s="1039"/>
      <c r="BY900" s="1039"/>
      <c r="BZ900" s="1039"/>
      <c r="CA900" s="1039"/>
      <c r="CB900" s="1039"/>
      <c r="CC900" s="1039"/>
      <c r="CD900" s="1039"/>
      <c r="CE900" s="1039"/>
      <c r="CF900" s="1039"/>
      <c r="CG900" s="1039"/>
      <c r="CH900" s="1039"/>
      <c r="CI900" s="1039"/>
      <c r="CJ900" s="1039"/>
      <c r="CK900" s="1039"/>
      <c r="CL900" s="1039"/>
      <c r="CM900" s="1039"/>
      <c r="CN900" s="1039"/>
      <c r="CO900" s="1039"/>
      <c r="CP900" s="1039"/>
      <c r="CQ900" s="1039"/>
      <c r="CR900" s="1039"/>
      <c r="CS900" s="1039"/>
      <c r="CT900" s="1039"/>
      <c r="CU900" s="1039"/>
      <c r="CV900" s="1039"/>
      <c r="CW900" s="1039"/>
      <c r="CX900" s="1039"/>
      <c r="CY900" s="1039"/>
      <c r="CZ900" s="1039"/>
      <c r="DA900" s="1039"/>
      <c r="DB900" s="1039"/>
      <c r="DC900" s="1039"/>
      <c r="DD900" s="1039"/>
      <c r="DE900" s="1039"/>
      <c r="DF900" s="1039"/>
      <c r="DG900" s="1039"/>
      <c r="DH900" s="1039"/>
      <c r="DI900" s="1039"/>
      <c r="DJ900" s="1039"/>
      <c r="DK900" s="1039"/>
      <c r="DL900" s="1039"/>
      <c r="DM900" s="1039"/>
      <c r="DN900" s="1039"/>
      <c r="DO900" s="1039"/>
      <c r="DP900" s="1039"/>
      <c r="DQ900" s="1039"/>
      <c r="DR900" s="1039"/>
      <c r="DS900" s="1039"/>
      <c r="DT900" s="1039"/>
      <c r="DU900" s="1039"/>
      <c r="DV900" s="1039"/>
      <c r="DW900" s="1039"/>
      <c r="DX900" s="1039"/>
      <c r="DY900" s="1039"/>
      <c r="DZ900" s="1039"/>
      <c r="EA900" s="1039"/>
      <c r="EB900" s="1039"/>
      <c r="EC900" s="1039"/>
      <c r="ED900" s="1039"/>
      <c r="EE900" s="1039"/>
      <c r="EF900" s="1039"/>
      <c r="EG900" s="1039"/>
      <c r="EH900" s="1039"/>
      <c r="EI900" s="1039"/>
      <c r="EJ900" s="1039"/>
      <c r="EK900" s="1039"/>
      <c r="EL900" s="1039"/>
      <c r="EM900" s="1039"/>
      <c r="EN900" s="1039"/>
      <c r="EO900" s="1039"/>
      <c r="EP900" s="1039"/>
      <c r="EQ900" s="1039"/>
      <c r="ER900" s="1039"/>
      <c r="ES900" s="1039"/>
    </row>
    <row r="901" spans="1:149" s="983" customFormat="1" ht="15" customHeight="1">
      <c r="B901" s="1047"/>
      <c r="P901" s="1039"/>
      <c r="Q901" s="1039"/>
      <c r="R901" s="1039"/>
      <c r="S901" s="1039"/>
      <c r="T901" s="1039"/>
      <c r="U901" s="1039"/>
      <c r="V901" s="1039"/>
      <c r="W901" s="1039"/>
      <c r="X901" s="1039"/>
      <c r="Y901" s="1039"/>
      <c r="Z901" s="1039"/>
      <c r="AA901" s="1039"/>
      <c r="AB901" s="1039"/>
      <c r="AC901" s="1039"/>
      <c r="AD901" s="1039"/>
      <c r="AE901" s="1039"/>
      <c r="AF901" s="1039"/>
      <c r="AG901" s="1039"/>
      <c r="AH901" s="1039"/>
      <c r="AI901" s="1039"/>
      <c r="AJ901" s="1039"/>
      <c r="AK901" s="1039"/>
      <c r="AL901" s="1039"/>
      <c r="AM901" s="1039"/>
      <c r="AN901" s="1039"/>
      <c r="AO901" s="1039"/>
      <c r="AP901" s="1039"/>
      <c r="AQ901" s="1039"/>
      <c r="AR901" s="1039"/>
      <c r="AS901" s="1039"/>
      <c r="AT901" s="1039"/>
      <c r="AU901" s="1039"/>
      <c r="AV901" s="1039"/>
      <c r="AW901" s="1039"/>
      <c r="AX901" s="1039"/>
      <c r="AY901" s="1039"/>
      <c r="AZ901" s="1039"/>
      <c r="BA901" s="1039"/>
      <c r="BB901" s="1039"/>
      <c r="BC901" s="1039"/>
      <c r="BD901" s="1039"/>
      <c r="BE901" s="1039"/>
      <c r="BF901" s="1039"/>
      <c r="BG901" s="1039"/>
      <c r="BH901" s="1039"/>
      <c r="BI901" s="1039"/>
      <c r="BJ901" s="1039"/>
      <c r="BK901" s="1039"/>
      <c r="BL901" s="1039"/>
      <c r="BM901" s="1039"/>
      <c r="BN901" s="1039"/>
      <c r="BO901" s="1039"/>
      <c r="BP901" s="1039"/>
      <c r="BQ901" s="1039"/>
      <c r="BR901" s="1039"/>
      <c r="BS901" s="1039"/>
      <c r="BT901" s="1039"/>
      <c r="BU901" s="1039"/>
      <c r="BV901" s="1039"/>
      <c r="BW901" s="1039"/>
      <c r="BX901" s="1039"/>
      <c r="BY901" s="1039"/>
      <c r="BZ901" s="1039"/>
      <c r="CA901" s="1039"/>
      <c r="CB901" s="1039"/>
      <c r="CC901" s="1039"/>
      <c r="CD901" s="1039"/>
      <c r="CE901" s="1039"/>
      <c r="CF901" s="1039"/>
      <c r="CG901" s="1039"/>
      <c r="CH901" s="1039"/>
      <c r="CI901" s="1039"/>
      <c r="CJ901" s="1039"/>
      <c r="CK901" s="1039"/>
      <c r="CL901" s="1039"/>
      <c r="CM901" s="1039"/>
      <c r="CN901" s="1039"/>
      <c r="CO901" s="1039"/>
      <c r="CP901" s="1039"/>
      <c r="CQ901" s="1039"/>
      <c r="CR901" s="1039"/>
      <c r="CS901" s="1039"/>
      <c r="CT901" s="1039"/>
      <c r="CU901" s="1039"/>
      <c r="CV901" s="1039"/>
      <c r="CW901" s="1039"/>
      <c r="CX901" s="1039"/>
      <c r="CY901" s="1039"/>
      <c r="CZ901" s="1039"/>
      <c r="DA901" s="1039"/>
      <c r="DB901" s="1039"/>
      <c r="DC901" s="1039"/>
      <c r="DD901" s="1039"/>
      <c r="DE901" s="1039"/>
      <c r="DF901" s="1039"/>
      <c r="DG901" s="1039"/>
      <c r="DH901" s="1039"/>
      <c r="DI901" s="1039"/>
      <c r="DJ901" s="1039"/>
      <c r="DK901" s="1039"/>
      <c r="DL901" s="1039"/>
      <c r="DM901" s="1039"/>
      <c r="DN901" s="1039"/>
      <c r="DO901" s="1039"/>
      <c r="DP901" s="1039"/>
      <c r="DQ901" s="1039"/>
      <c r="DR901" s="1039"/>
      <c r="DS901" s="1039"/>
      <c r="DT901" s="1039"/>
      <c r="DU901" s="1039"/>
      <c r="DV901" s="1039"/>
      <c r="DW901" s="1039"/>
      <c r="DX901" s="1039"/>
      <c r="DY901" s="1039"/>
      <c r="DZ901" s="1039"/>
      <c r="EA901" s="1039"/>
      <c r="EB901" s="1039"/>
      <c r="EC901" s="1039"/>
      <c r="ED901" s="1039"/>
      <c r="EE901" s="1039"/>
      <c r="EF901" s="1039"/>
      <c r="EG901" s="1039"/>
      <c r="EH901" s="1039"/>
      <c r="EI901" s="1039"/>
      <c r="EJ901" s="1039"/>
      <c r="EK901" s="1039"/>
      <c r="EL901" s="1039"/>
      <c r="EM901" s="1039"/>
      <c r="EN901" s="1039"/>
      <c r="EO901" s="1039"/>
      <c r="EP901" s="1039"/>
      <c r="EQ901" s="1039"/>
      <c r="ER901" s="1039"/>
      <c r="ES901" s="1039"/>
    </row>
    <row r="902" spans="1:149" s="983" customFormat="1" ht="15" customHeight="1">
      <c r="B902" s="1047"/>
      <c r="P902" s="1039"/>
      <c r="Q902" s="1039"/>
      <c r="R902" s="1039"/>
      <c r="S902" s="1039"/>
      <c r="T902" s="1039"/>
      <c r="U902" s="1039"/>
      <c r="V902" s="1039"/>
      <c r="W902" s="1039"/>
      <c r="X902" s="1039"/>
      <c r="Y902" s="1039"/>
      <c r="Z902" s="1039"/>
      <c r="AA902" s="1039"/>
      <c r="AB902" s="1039"/>
      <c r="AC902" s="1039"/>
      <c r="AD902" s="1039"/>
      <c r="AE902" s="1039"/>
      <c r="AF902" s="1039"/>
      <c r="AG902" s="1039"/>
      <c r="AH902" s="1039"/>
      <c r="AI902" s="1039"/>
      <c r="AJ902" s="1039"/>
      <c r="AK902" s="1039"/>
      <c r="AL902" s="1039"/>
      <c r="AM902" s="1039"/>
      <c r="AN902" s="1039"/>
      <c r="AO902" s="1039"/>
      <c r="AP902" s="1039"/>
      <c r="AQ902" s="1039"/>
      <c r="AR902" s="1039"/>
      <c r="AS902" s="1039"/>
      <c r="AT902" s="1039"/>
      <c r="AU902" s="1039"/>
      <c r="AV902" s="1039"/>
      <c r="AW902" s="1039"/>
      <c r="AX902" s="1039"/>
      <c r="AY902" s="1039"/>
      <c r="AZ902" s="1039"/>
      <c r="BA902" s="1039"/>
      <c r="BB902" s="1039"/>
      <c r="BC902" s="1039"/>
      <c r="BD902" s="1039"/>
      <c r="BE902" s="1039"/>
      <c r="BF902" s="1039"/>
      <c r="BG902" s="1039"/>
      <c r="BH902" s="1039"/>
      <c r="BI902" s="1039"/>
      <c r="BJ902" s="1039"/>
      <c r="BK902" s="1039"/>
      <c r="BL902" s="1039"/>
      <c r="BM902" s="1039"/>
      <c r="BN902" s="1039"/>
      <c r="BO902" s="1039"/>
      <c r="BP902" s="1039"/>
      <c r="BQ902" s="1039"/>
      <c r="BR902" s="1039"/>
      <c r="BS902" s="1039"/>
      <c r="BT902" s="1039"/>
      <c r="BU902" s="1039"/>
      <c r="BV902" s="1039"/>
      <c r="BW902" s="1039"/>
      <c r="BX902" s="1039"/>
      <c r="BY902" s="1039"/>
      <c r="BZ902" s="1039"/>
      <c r="CA902" s="1039"/>
      <c r="CB902" s="1039"/>
      <c r="CC902" s="1039"/>
      <c r="CD902" s="1039"/>
      <c r="CE902" s="1039"/>
      <c r="CF902" s="1039"/>
      <c r="CG902" s="1039"/>
      <c r="CH902" s="1039"/>
      <c r="CI902" s="1039"/>
      <c r="CJ902" s="1039"/>
      <c r="CK902" s="1039"/>
      <c r="CL902" s="1039"/>
      <c r="CM902" s="1039"/>
      <c r="CN902" s="1039"/>
      <c r="CO902" s="1039"/>
      <c r="CP902" s="1039"/>
      <c r="CQ902" s="1039"/>
      <c r="CR902" s="1039"/>
      <c r="CS902" s="1039"/>
      <c r="CT902" s="1039"/>
      <c r="CU902" s="1039"/>
      <c r="CV902" s="1039"/>
      <c r="CW902" s="1039"/>
      <c r="CX902" s="1039"/>
      <c r="CY902" s="1039"/>
      <c r="CZ902" s="1039"/>
      <c r="DA902" s="1039"/>
      <c r="DB902" s="1039"/>
      <c r="DC902" s="1039"/>
      <c r="DD902" s="1039"/>
      <c r="DE902" s="1039"/>
      <c r="DF902" s="1039"/>
      <c r="DG902" s="1039"/>
      <c r="DH902" s="1039"/>
      <c r="DI902" s="1039"/>
      <c r="DJ902" s="1039"/>
      <c r="DK902" s="1039"/>
      <c r="DL902" s="1039"/>
      <c r="DM902" s="1039"/>
      <c r="DN902" s="1039"/>
      <c r="DO902" s="1039"/>
      <c r="DP902" s="1039"/>
      <c r="DQ902" s="1039"/>
      <c r="DR902" s="1039"/>
      <c r="DS902" s="1039"/>
      <c r="DT902" s="1039"/>
      <c r="DU902" s="1039"/>
      <c r="DV902" s="1039"/>
      <c r="DW902" s="1039"/>
      <c r="DX902" s="1039"/>
      <c r="DY902" s="1039"/>
      <c r="DZ902" s="1039"/>
      <c r="EA902" s="1039"/>
      <c r="EB902" s="1039"/>
      <c r="EC902" s="1039"/>
      <c r="ED902" s="1039"/>
      <c r="EE902" s="1039"/>
      <c r="EF902" s="1039"/>
      <c r="EG902" s="1039"/>
      <c r="EH902" s="1039"/>
      <c r="EI902" s="1039"/>
      <c r="EJ902" s="1039"/>
      <c r="EK902" s="1039"/>
      <c r="EL902" s="1039"/>
      <c r="EM902" s="1039"/>
      <c r="EN902" s="1039"/>
      <c r="EO902" s="1039"/>
      <c r="EP902" s="1039"/>
      <c r="EQ902" s="1039"/>
      <c r="ER902" s="1039"/>
      <c r="ES902" s="1039"/>
    </row>
    <row r="903" spans="1:149" s="983" customFormat="1" ht="15" customHeight="1">
      <c r="B903" s="1047"/>
    </row>
    <row r="904" spans="1:149" s="983" customFormat="1" ht="15" customHeight="1">
      <c r="B904" s="1047"/>
    </row>
    <row r="905" spans="1:149" s="983" customFormat="1" ht="15" customHeight="1">
      <c r="B905" s="1047"/>
    </row>
    <row r="906" spans="1:149" s="983" customFormat="1" ht="15" customHeight="1">
      <c r="B906" s="1047"/>
    </row>
    <row r="907" spans="1:149" s="1040" customFormat="1" ht="15" customHeight="1">
      <c r="A907" s="983"/>
      <c r="B907" s="1047"/>
      <c r="C907" s="983"/>
      <c r="D907" s="983"/>
      <c r="E907" s="983"/>
      <c r="F907" s="983"/>
      <c r="G907" s="983"/>
      <c r="H907" s="983"/>
      <c r="I907" s="983"/>
      <c r="J907" s="1039"/>
      <c r="K907" s="1039"/>
      <c r="L907" s="1039"/>
      <c r="M907" s="1039"/>
      <c r="N907" s="1039"/>
      <c r="O907" s="1039"/>
      <c r="P907" s="1039"/>
      <c r="Q907" s="1039"/>
      <c r="R907" s="1039"/>
      <c r="S907" s="1039"/>
      <c r="T907" s="1039"/>
      <c r="U907" s="1039"/>
      <c r="V907" s="1039"/>
      <c r="W907" s="1039"/>
      <c r="X907" s="1039"/>
      <c r="Y907" s="1039"/>
      <c r="Z907" s="1039"/>
      <c r="AA907" s="1039"/>
      <c r="AB907" s="1039"/>
      <c r="AC907" s="1039"/>
      <c r="AD907" s="1039"/>
      <c r="AE907" s="1039"/>
      <c r="AF907" s="1039"/>
      <c r="AG907" s="1039"/>
      <c r="AH907" s="1039"/>
      <c r="AI907" s="1039"/>
      <c r="AJ907" s="1039"/>
      <c r="AK907" s="1039"/>
      <c r="AL907" s="1039"/>
      <c r="AM907" s="1039"/>
      <c r="AN907" s="1039"/>
      <c r="AO907" s="1039"/>
      <c r="AP907" s="1039"/>
      <c r="AQ907" s="1039"/>
      <c r="AR907" s="1039"/>
      <c r="AS907" s="1039"/>
      <c r="AT907" s="1039"/>
      <c r="AU907" s="1039"/>
      <c r="AV907" s="1039"/>
      <c r="AW907" s="1039"/>
      <c r="AX907" s="1039"/>
      <c r="AY907" s="1039"/>
      <c r="AZ907" s="1039"/>
      <c r="BA907" s="1039"/>
      <c r="BB907" s="1039"/>
      <c r="BC907" s="1039"/>
      <c r="BD907" s="1039"/>
      <c r="BE907" s="1039"/>
      <c r="BF907" s="1039"/>
      <c r="BG907" s="1039"/>
      <c r="BH907" s="1039"/>
      <c r="BI907" s="1039"/>
      <c r="BJ907" s="1039"/>
      <c r="BK907" s="1039"/>
      <c r="BL907" s="1039"/>
      <c r="BM907" s="1039"/>
      <c r="BN907" s="1039"/>
      <c r="BO907" s="1039"/>
      <c r="BP907" s="1039"/>
      <c r="BQ907" s="1039"/>
      <c r="BR907" s="1039"/>
      <c r="BS907" s="1039"/>
      <c r="BT907" s="1039"/>
      <c r="BU907" s="1039"/>
      <c r="BV907" s="1039"/>
      <c r="BW907" s="1039"/>
      <c r="BX907" s="1039"/>
      <c r="BY907" s="1039"/>
      <c r="BZ907" s="1039"/>
      <c r="CA907" s="1039"/>
      <c r="CB907" s="1039"/>
      <c r="CC907" s="1039"/>
      <c r="CD907" s="1039"/>
      <c r="CE907" s="1039"/>
      <c r="CF907" s="1039"/>
      <c r="CG907" s="1039"/>
      <c r="CH907" s="1039"/>
      <c r="CI907" s="1039"/>
      <c r="CJ907" s="1039"/>
      <c r="CK907" s="1039"/>
      <c r="CL907" s="1039"/>
      <c r="CM907" s="1039"/>
      <c r="CN907" s="1039"/>
      <c r="CO907" s="1039"/>
      <c r="CP907" s="1039"/>
      <c r="CQ907" s="1039"/>
      <c r="CR907" s="1039"/>
      <c r="CS907" s="1039"/>
      <c r="CT907" s="1039"/>
      <c r="CU907" s="1039"/>
      <c r="CV907" s="1039"/>
      <c r="CW907" s="1039"/>
      <c r="CX907" s="1039"/>
      <c r="CY907" s="1039"/>
      <c r="CZ907" s="1039"/>
      <c r="DA907" s="1039"/>
      <c r="DB907" s="1039"/>
      <c r="DC907" s="1039"/>
      <c r="DD907" s="1039"/>
      <c r="DE907" s="1039"/>
      <c r="DF907" s="1039"/>
      <c r="DG907" s="1039"/>
      <c r="DH907" s="1039"/>
      <c r="DI907" s="1039"/>
      <c r="DJ907" s="1039"/>
      <c r="DK907" s="1039"/>
      <c r="DL907" s="1039"/>
      <c r="DM907" s="1039"/>
      <c r="DN907" s="1039"/>
      <c r="DO907" s="1039"/>
      <c r="DP907" s="1039"/>
      <c r="DQ907" s="1039"/>
      <c r="DR907" s="1039"/>
      <c r="DS907" s="1039"/>
      <c r="DT907" s="1039"/>
      <c r="DU907" s="1039"/>
      <c r="DV907" s="1039"/>
      <c r="DW907" s="1039"/>
      <c r="DX907" s="1039"/>
      <c r="DY907" s="1039"/>
      <c r="DZ907" s="1039"/>
      <c r="EA907" s="1039"/>
      <c r="EB907" s="1039"/>
      <c r="EC907" s="1039"/>
      <c r="ED907" s="1039"/>
      <c r="EE907" s="1039"/>
      <c r="EF907" s="1039"/>
      <c r="EG907" s="1039"/>
      <c r="EH907" s="1039"/>
      <c r="EI907" s="1039"/>
      <c r="EJ907" s="1039"/>
      <c r="EK907" s="1039"/>
      <c r="EL907" s="1039"/>
      <c r="EM907" s="1039"/>
      <c r="EN907" s="1039"/>
      <c r="EO907" s="1039"/>
      <c r="EP907" s="1039"/>
      <c r="EQ907" s="1039"/>
      <c r="ER907" s="1039"/>
      <c r="ES907" s="1039"/>
    </row>
    <row r="908" spans="1:149" s="1040" customFormat="1" ht="15" customHeight="1">
      <c r="A908" s="983"/>
      <c r="B908" s="1047"/>
      <c r="C908" s="983"/>
      <c r="D908" s="983"/>
      <c r="E908" s="983"/>
      <c r="F908" s="983"/>
      <c r="G908" s="983"/>
      <c r="H908" s="983"/>
      <c r="I908" s="983"/>
      <c r="J908" s="1039"/>
      <c r="K908" s="1039"/>
      <c r="L908" s="1039"/>
      <c r="M908" s="1039"/>
      <c r="N908" s="1039"/>
      <c r="O908" s="1039"/>
      <c r="P908" s="1039"/>
      <c r="Q908" s="1039"/>
      <c r="R908" s="1039"/>
      <c r="S908" s="1039"/>
      <c r="T908" s="1039"/>
      <c r="U908" s="1039"/>
      <c r="V908" s="1039"/>
      <c r="W908" s="1039"/>
      <c r="X908" s="1039"/>
      <c r="Y908" s="1039"/>
      <c r="Z908" s="1039"/>
      <c r="AA908" s="1039"/>
      <c r="AB908" s="1039"/>
      <c r="AC908" s="1039"/>
      <c r="AD908" s="1039"/>
      <c r="AE908" s="1039"/>
      <c r="AF908" s="1039"/>
      <c r="AG908" s="1039"/>
      <c r="AH908" s="1039"/>
      <c r="AI908" s="1039"/>
      <c r="AJ908" s="1039"/>
      <c r="AK908" s="1039"/>
      <c r="AL908" s="1039"/>
      <c r="AM908" s="1039"/>
      <c r="AN908" s="1039"/>
      <c r="AO908" s="1039"/>
      <c r="AP908" s="1039"/>
      <c r="AQ908" s="1039"/>
      <c r="AR908" s="1039"/>
      <c r="AS908" s="1039"/>
      <c r="AT908" s="1039"/>
      <c r="AU908" s="1039"/>
      <c r="AV908" s="1039"/>
      <c r="AW908" s="1039"/>
      <c r="AX908" s="1039"/>
      <c r="AY908" s="1039"/>
      <c r="AZ908" s="1039"/>
      <c r="BA908" s="1039"/>
      <c r="BB908" s="1039"/>
      <c r="BC908" s="1039"/>
      <c r="BD908" s="1039"/>
      <c r="BE908" s="1039"/>
      <c r="BF908" s="1039"/>
      <c r="BG908" s="1039"/>
      <c r="BH908" s="1039"/>
      <c r="BI908" s="1039"/>
      <c r="BJ908" s="1039"/>
      <c r="BK908" s="1039"/>
      <c r="BL908" s="1039"/>
      <c r="BM908" s="1039"/>
      <c r="BN908" s="1039"/>
      <c r="BO908" s="1039"/>
      <c r="BP908" s="1039"/>
      <c r="BQ908" s="1039"/>
      <c r="BR908" s="1039"/>
      <c r="BS908" s="1039"/>
      <c r="BT908" s="1039"/>
      <c r="BU908" s="1039"/>
      <c r="BV908" s="1039"/>
      <c r="BW908" s="1039"/>
      <c r="BX908" s="1039"/>
      <c r="BY908" s="1039"/>
      <c r="BZ908" s="1039"/>
      <c r="CA908" s="1039"/>
      <c r="CB908" s="1039"/>
      <c r="CC908" s="1039"/>
      <c r="CD908" s="1039"/>
      <c r="CE908" s="1039"/>
      <c r="CF908" s="1039"/>
      <c r="CG908" s="1039"/>
      <c r="CH908" s="1039"/>
      <c r="CI908" s="1039"/>
      <c r="CJ908" s="1039"/>
      <c r="CK908" s="1039"/>
      <c r="CL908" s="1039"/>
      <c r="CM908" s="1039"/>
      <c r="CN908" s="1039"/>
      <c r="CO908" s="1039"/>
      <c r="CP908" s="1039"/>
      <c r="CQ908" s="1039"/>
      <c r="CR908" s="1039"/>
      <c r="CS908" s="1039"/>
      <c r="CT908" s="1039"/>
      <c r="CU908" s="1039"/>
      <c r="CV908" s="1039"/>
      <c r="CW908" s="1039"/>
      <c r="CX908" s="1039"/>
      <c r="CY908" s="1039"/>
      <c r="CZ908" s="1039"/>
      <c r="DA908" s="1039"/>
      <c r="DB908" s="1039"/>
      <c r="DC908" s="1039"/>
      <c r="DD908" s="1039"/>
      <c r="DE908" s="1039"/>
      <c r="DF908" s="1039"/>
      <c r="DG908" s="1039"/>
      <c r="DH908" s="1039"/>
      <c r="DI908" s="1039"/>
      <c r="DJ908" s="1039"/>
      <c r="DK908" s="1039"/>
      <c r="DL908" s="1039"/>
      <c r="DM908" s="1039"/>
      <c r="DN908" s="1039"/>
      <c r="DO908" s="1039"/>
      <c r="DP908" s="1039"/>
      <c r="DQ908" s="1039"/>
      <c r="DR908" s="1039"/>
      <c r="DS908" s="1039"/>
      <c r="DT908" s="1039"/>
      <c r="DU908" s="1039"/>
      <c r="DV908" s="1039"/>
      <c r="DW908" s="1039"/>
      <c r="DX908" s="1039"/>
      <c r="DY908" s="1039"/>
      <c r="DZ908" s="1039"/>
      <c r="EA908" s="1039"/>
      <c r="EB908" s="1039"/>
      <c r="EC908" s="1039"/>
      <c r="ED908" s="1039"/>
      <c r="EE908" s="1039"/>
      <c r="EF908" s="1039"/>
      <c r="EG908" s="1039"/>
      <c r="EH908" s="1039"/>
      <c r="EI908" s="1039"/>
      <c r="EJ908" s="1039"/>
      <c r="EK908" s="1039"/>
      <c r="EL908" s="1039"/>
      <c r="EM908" s="1039"/>
      <c r="EN908" s="1039"/>
      <c r="EO908" s="1039"/>
      <c r="EP908" s="1039"/>
      <c r="EQ908" s="1039"/>
      <c r="ER908" s="1039"/>
      <c r="ES908" s="1039"/>
    </row>
    <row r="909" spans="1:149" s="1040" customFormat="1" ht="15" customHeight="1">
      <c r="A909" s="983"/>
      <c r="B909" s="1047"/>
      <c r="C909" s="983"/>
      <c r="D909" s="983"/>
      <c r="E909" s="983"/>
      <c r="F909" s="983"/>
      <c r="G909" s="983"/>
      <c r="H909" s="983"/>
      <c r="I909" s="983"/>
      <c r="J909" s="1039"/>
      <c r="K909" s="1039"/>
      <c r="L909" s="1039"/>
      <c r="M909" s="1039"/>
      <c r="N909" s="1039"/>
      <c r="O909" s="1039"/>
      <c r="P909" s="1039"/>
      <c r="Q909" s="1039"/>
      <c r="R909" s="1039"/>
      <c r="S909" s="1039"/>
      <c r="T909" s="1039"/>
      <c r="U909" s="1039"/>
      <c r="V909" s="1039"/>
      <c r="W909" s="1039"/>
      <c r="X909" s="1039"/>
      <c r="Y909" s="1039"/>
      <c r="Z909" s="1039"/>
      <c r="AA909" s="1039"/>
      <c r="AB909" s="1039"/>
      <c r="AC909" s="1039"/>
      <c r="AD909" s="1039"/>
      <c r="AE909" s="1039"/>
      <c r="AF909" s="1039"/>
      <c r="AG909" s="1039"/>
      <c r="AH909" s="1039"/>
      <c r="AI909" s="1039"/>
      <c r="AJ909" s="1039"/>
      <c r="AK909" s="1039"/>
      <c r="AL909" s="1039"/>
      <c r="AM909" s="1039"/>
      <c r="AN909" s="1039"/>
      <c r="AO909" s="1039"/>
      <c r="AP909" s="1039"/>
      <c r="AQ909" s="1039"/>
      <c r="AR909" s="1039"/>
      <c r="AS909" s="1039"/>
      <c r="AT909" s="1039"/>
      <c r="AU909" s="1039"/>
      <c r="AV909" s="1039"/>
      <c r="AW909" s="1039"/>
      <c r="AX909" s="1039"/>
      <c r="AY909" s="1039"/>
      <c r="AZ909" s="1039"/>
      <c r="BA909" s="1039"/>
      <c r="BB909" s="1039"/>
      <c r="BC909" s="1039"/>
      <c r="BD909" s="1039"/>
      <c r="BE909" s="1039"/>
      <c r="BF909" s="1039"/>
      <c r="BG909" s="1039"/>
      <c r="BH909" s="1039"/>
      <c r="BI909" s="1039"/>
      <c r="BJ909" s="1039"/>
      <c r="BK909" s="1039"/>
      <c r="BL909" s="1039"/>
      <c r="BM909" s="1039"/>
      <c r="BN909" s="1039"/>
      <c r="BO909" s="1039"/>
      <c r="BP909" s="1039"/>
      <c r="BQ909" s="1039"/>
      <c r="BR909" s="1039"/>
      <c r="BS909" s="1039"/>
      <c r="BT909" s="1039"/>
      <c r="BU909" s="1039"/>
      <c r="BV909" s="1039"/>
      <c r="BW909" s="1039"/>
      <c r="BX909" s="1039"/>
      <c r="BY909" s="1039"/>
      <c r="BZ909" s="1039"/>
      <c r="CA909" s="1039"/>
      <c r="CB909" s="1039"/>
      <c r="CC909" s="1039"/>
      <c r="CD909" s="1039"/>
      <c r="CE909" s="1039"/>
      <c r="CF909" s="1039"/>
      <c r="CG909" s="1039"/>
      <c r="CH909" s="1039"/>
      <c r="CI909" s="1039"/>
      <c r="CJ909" s="1039"/>
      <c r="CK909" s="1039"/>
      <c r="CL909" s="1039"/>
      <c r="CM909" s="1039"/>
      <c r="CN909" s="1039"/>
      <c r="CO909" s="1039"/>
      <c r="CP909" s="1039"/>
      <c r="CQ909" s="1039"/>
      <c r="CR909" s="1039"/>
      <c r="CS909" s="1039"/>
      <c r="CT909" s="1039"/>
      <c r="CU909" s="1039"/>
      <c r="CV909" s="1039"/>
      <c r="CW909" s="1039"/>
      <c r="CX909" s="1039"/>
      <c r="CY909" s="1039"/>
      <c r="CZ909" s="1039"/>
      <c r="DA909" s="1039"/>
      <c r="DB909" s="1039"/>
      <c r="DC909" s="1039"/>
      <c r="DD909" s="1039"/>
      <c r="DE909" s="1039"/>
      <c r="DF909" s="1039"/>
      <c r="DG909" s="1039"/>
      <c r="DH909" s="1039"/>
      <c r="DI909" s="1039"/>
      <c r="DJ909" s="1039"/>
      <c r="DK909" s="1039"/>
      <c r="DL909" s="1039"/>
      <c r="DM909" s="1039"/>
      <c r="DN909" s="1039"/>
      <c r="DO909" s="1039"/>
      <c r="DP909" s="1039"/>
      <c r="DQ909" s="1039"/>
      <c r="DR909" s="1039"/>
      <c r="DS909" s="1039"/>
      <c r="DT909" s="1039"/>
      <c r="DU909" s="1039"/>
      <c r="DV909" s="1039"/>
      <c r="DW909" s="1039"/>
      <c r="DX909" s="1039"/>
      <c r="DY909" s="1039"/>
      <c r="DZ909" s="1039"/>
      <c r="EA909" s="1039"/>
      <c r="EB909" s="1039"/>
      <c r="EC909" s="1039"/>
      <c r="ED909" s="1039"/>
      <c r="EE909" s="1039"/>
      <c r="EF909" s="1039"/>
      <c r="EG909" s="1039"/>
      <c r="EH909" s="1039"/>
      <c r="EI909" s="1039"/>
      <c r="EJ909" s="1039"/>
      <c r="EK909" s="1039"/>
      <c r="EL909" s="1039"/>
      <c r="EM909" s="1039"/>
      <c r="EN909" s="1039"/>
      <c r="EO909" s="1039"/>
      <c r="EP909" s="1039"/>
      <c r="EQ909" s="1039"/>
      <c r="ER909" s="1039"/>
      <c r="ES909" s="1039"/>
    </row>
    <row r="910" spans="1:149" s="1040" customFormat="1" ht="15" customHeight="1">
      <c r="A910" s="983"/>
      <c r="B910" s="1047"/>
      <c r="C910" s="983"/>
      <c r="D910" s="983"/>
      <c r="E910" s="983"/>
      <c r="F910" s="983"/>
      <c r="G910" s="983"/>
      <c r="H910" s="983"/>
      <c r="I910" s="983"/>
      <c r="J910" s="1039"/>
      <c r="K910" s="1039"/>
      <c r="L910" s="1039"/>
      <c r="M910" s="1039"/>
      <c r="N910" s="1039"/>
      <c r="O910" s="1039"/>
      <c r="P910" s="1039"/>
      <c r="Q910" s="1039"/>
      <c r="R910" s="1039"/>
      <c r="S910" s="1039"/>
      <c r="T910" s="1039"/>
      <c r="U910" s="1039"/>
      <c r="V910" s="1039"/>
      <c r="W910" s="1039"/>
      <c r="X910" s="1039"/>
      <c r="Y910" s="1039"/>
      <c r="Z910" s="1039"/>
      <c r="AA910" s="1039"/>
      <c r="AB910" s="1039"/>
      <c r="AC910" s="1039"/>
      <c r="AD910" s="1039"/>
      <c r="AE910" s="1039"/>
      <c r="AF910" s="1039"/>
      <c r="AG910" s="1039"/>
      <c r="AH910" s="1039"/>
      <c r="AI910" s="1039"/>
      <c r="AJ910" s="1039"/>
      <c r="AK910" s="1039"/>
      <c r="AL910" s="1039"/>
      <c r="AM910" s="1039"/>
      <c r="AN910" s="1039"/>
      <c r="AO910" s="1039"/>
      <c r="AP910" s="1039"/>
      <c r="AQ910" s="1039"/>
      <c r="AR910" s="1039"/>
      <c r="AS910" s="1039"/>
      <c r="AT910" s="1039"/>
      <c r="AU910" s="1039"/>
      <c r="AV910" s="1039"/>
      <c r="AW910" s="1039"/>
      <c r="AX910" s="1039"/>
      <c r="AY910" s="1039"/>
      <c r="AZ910" s="1039"/>
      <c r="BA910" s="1039"/>
      <c r="BB910" s="1039"/>
      <c r="BC910" s="1039"/>
      <c r="BD910" s="1039"/>
      <c r="BE910" s="1039"/>
      <c r="BF910" s="1039"/>
      <c r="BG910" s="1039"/>
      <c r="BH910" s="1039"/>
      <c r="BI910" s="1039"/>
      <c r="BJ910" s="1039"/>
      <c r="BK910" s="1039"/>
      <c r="BL910" s="1039"/>
      <c r="BM910" s="1039"/>
      <c r="BN910" s="1039"/>
      <c r="BO910" s="1039"/>
      <c r="BP910" s="1039"/>
      <c r="BQ910" s="1039"/>
      <c r="BR910" s="1039"/>
      <c r="BS910" s="1039"/>
      <c r="BT910" s="1039"/>
      <c r="BU910" s="1039"/>
      <c r="BV910" s="1039"/>
      <c r="BW910" s="1039"/>
      <c r="BX910" s="1039"/>
      <c r="BY910" s="1039"/>
      <c r="BZ910" s="1039"/>
      <c r="CA910" s="1039"/>
      <c r="CB910" s="1039"/>
      <c r="CC910" s="1039"/>
      <c r="CD910" s="1039"/>
      <c r="CE910" s="1039"/>
      <c r="CF910" s="1039"/>
      <c r="CG910" s="1039"/>
      <c r="CH910" s="1039"/>
      <c r="CI910" s="1039"/>
      <c r="CJ910" s="1039"/>
      <c r="CK910" s="1039"/>
      <c r="CL910" s="1039"/>
      <c r="CM910" s="1039"/>
      <c r="CN910" s="1039"/>
      <c r="CO910" s="1039"/>
      <c r="CP910" s="1039"/>
      <c r="CQ910" s="1039"/>
      <c r="CR910" s="1039"/>
      <c r="CS910" s="1039"/>
      <c r="CT910" s="1039"/>
      <c r="CU910" s="1039"/>
      <c r="CV910" s="1039"/>
      <c r="CW910" s="1039"/>
      <c r="CX910" s="1039"/>
      <c r="CY910" s="1039"/>
      <c r="CZ910" s="1039"/>
      <c r="DA910" s="1039"/>
      <c r="DB910" s="1039"/>
      <c r="DC910" s="1039"/>
      <c r="DD910" s="1039"/>
      <c r="DE910" s="1039"/>
      <c r="DF910" s="1039"/>
      <c r="DG910" s="1039"/>
      <c r="DH910" s="1039"/>
      <c r="DI910" s="1039"/>
      <c r="DJ910" s="1039"/>
      <c r="DK910" s="1039"/>
      <c r="DL910" s="1039"/>
      <c r="DM910" s="1039"/>
      <c r="DN910" s="1039"/>
      <c r="DO910" s="1039"/>
      <c r="DP910" s="1039"/>
      <c r="DQ910" s="1039"/>
      <c r="DR910" s="1039"/>
      <c r="DS910" s="1039"/>
      <c r="DT910" s="1039"/>
      <c r="DU910" s="1039"/>
      <c r="DV910" s="1039"/>
      <c r="DW910" s="1039"/>
      <c r="DX910" s="1039"/>
      <c r="DY910" s="1039"/>
      <c r="DZ910" s="1039"/>
      <c r="EA910" s="1039"/>
      <c r="EB910" s="1039"/>
      <c r="EC910" s="1039"/>
      <c r="ED910" s="1039"/>
      <c r="EE910" s="1039"/>
      <c r="EF910" s="1039"/>
      <c r="EG910" s="1039"/>
      <c r="EH910" s="1039"/>
      <c r="EI910" s="1039"/>
      <c r="EJ910" s="1039"/>
      <c r="EK910" s="1039"/>
      <c r="EL910" s="1039"/>
      <c r="EM910" s="1039"/>
      <c r="EN910" s="1039"/>
      <c r="EO910" s="1039"/>
      <c r="EP910" s="1039"/>
      <c r="EQ910" s="1039"/>
      <c r="ER910" s="1039"/>
      <c r="ES910" s="1039"/>
    </row>
    <row r="911" spans="1:149" s="983" customFormat="1" ht="15" customHeight="1">
      <c r="B911" s="1047"/>
    </row>
    <row r="912" spans="1:149" s="983" customFormat="1" ht="15" customHeight="1">
      <c r="B912" s="1047"/>
    </row>
    <row r="913" spans="1:149" s="983" customFormat="1" ht="15" customHeight="1">
      <c r="B913" s="1047"/>
    </row>
    <row r="914" spans="1:149" s="983" customFormat="1" ht="15" customHeight="1">
      <c r="B914" s="1047"/>
    </row>
    <row r="915" spans="1:149" s="983" customFormat="1" ht="15" customHeight="1">
      <c r="B915" s="1047"/>
      <c r="P915" s="1039"/>
      <c r="Q915" s="1039"/>
      <c r="R915" s="1039"/>
      <c r="S915" s="1039"/>
      <c r="T915" s="1039"/>
      <c r="U915" s="1039"/>
      <c r="V915" s="1039"/>
      <c r="W915" s="1039"/>
      <c r="X915" s="1039"/>
      <c r="Y915" s="1039"/>
      <c r="Z915" s="1039"/>
      <c r="AA915" s="1039"/>
      <c r="AB915" s="1039"/>
      <c r="AC915" s="1039"/>
      <c r="AD915" s="1039"/>
      <c r="AE915" s="1039"/>
      <c r="AF915" s="1039"/>
      <c r="AG915" s="1039"/>
      <c r="AH915" s="1039"/>
      <c r="AI915" s="1039"/>
      <c r="AJ915" s="1039"/>
      <c r="AK915" s="1039"/>
      <c r="AL915" s="1039"/>
      <c r="AM915" s="1039"/>
      <c r="AN915" s="1039"/>
      <c r="AO915" s="1039"/>
      <c r="AP915" s="1039"/>
      <c r="AQ915" s="1039"/>
      <c r="AR915" s="1039"/>
      <c r="AS915" s="1039"/>
      <c r="AT915" s="1039"/>
      <c r="AU915" s="1039"/>
      <c r="AV915" s="1039"/>
      <c r="AW915" s="1039"/>
      <c r="AX915" s="1039"/>
      <c r="AY915" s="1039"/>
      <c r="AZ915" s="1039"/>
      <c r="BA915" s="1039"/>
      <c r="BB915" s="1039"/>
      <c r="BC915" s="1039"/>
      <c r="BD915" s="1039"/>
      <c r="BE915" s="1039"/>
      <c r="BF915" s="1039"/>
      <c r="BG915" s="1039"/>
      <c r="BH915" s="1039"/>
      <c r="BI915" s="1039"/>
      <c r="BJ915" s="1039"/>
      <c r="BK915" s="1039"/>
      <c r="BL915" s="1039"/>
      <c r="BM915" s="1039"/>
      <c r="BN915" s="1039"/>
      <c r="BO915" s="1039"/>
      <c r="BP915" s="1039"/>
      <c r="BQ915" s="1039"/>
      <c r="BR915" s="1039"/>
      <c r="BS915" s="1039"/>
      <c r="BT915" s="1039"/>
      <c r="BU915" s="1039"/>
      <c r="BV915" s="1039"/>
      <c r="BW915" s="1039"/>
      <c r="BX915" s="1039"/>
      <c r="BY915" s="1039"/>
      <c r="BZ915" s="1039"/>
      <c r="CA915" s="1039"/>
      <c r="CB915" s="1039"/>
      <c r="CC915" s="1039"/>
      <c r="CD915" s="1039"/>
      <c r="CE915" s="1039"/>
      <c r="CF915" s="1039"/>
      <c r="CG915" s="1039"/>
      <c r="CH915" s="1039"/>
      <c r="CI915" s="1039"/>
      <c r="CJ915" s="1039"/>
      <c r="CK915" s="1039"/>
      <c r="CL915" s="1039"/>
      <c r="CM915" s="1039"/>
      <c r="CN915" s="1039"/>
      <c r="CO915" s="1039"/>
      <c r="CP915" s="1039"/>
      <c r="CQ915" s="1039"/>
      <c r="CR915" s="1039"/>
      <c r="CS915" s="1039"/>
      <c r="CT915" s="1039"/>
      <c r="CU915" s="1039"/>
      <c r="CV915" s="1039"/>
      <c r="CW915" s="1039"/>
      <c r="CX915" s="1039"/>
      <c r="CY915" s="1039"/>
      <c r="CZ915" s="1039"/>
      <c r="DA915" s="1039"/>
      <c r="DB915" s="1039"/>
      <c r="DC915" s="1039"/>
      <c r="DD915" s="1039"/>
      <c r="DE915" s="1039"/>
      <c r="DF915" s="1039"/>
      <c r="DG915" s="1039"/>
      <c r="DH915" s="1039"/>
      <c r="DI915" s="1039"/>
      <c r="DJ915" s="1039"/>
      <c r="DK915" s="1039"/>
      <c r="DL915" s="1039"/>
      <c r="DM915" s="1039"/>
      <c r="DN915" s="1039"/>
      <c r="DO915" s="1039"/>
      <c r="DP915" s="1039"/>
      <c r="DQ915" s="1039"/>
      <c r="DR915" s="1039"/>
      <c r="DS915" s="1039"/>
      <c r="DT915" s="1039"/>
      <c r="DU915" s="1039"/>
      <c r="DV915" s="1039"/>
      <c r="DW915" s="1039"/>
      <c r="DX915" s="1039"/>
      <c r="DY915" s="1039"/>
      <c r="DZ915" s="1039"/>
      <c r="EA915" s="1039"/>
      <c r="EB915" s="1039"/>
      <c r="EC915" s="1039"/>
      <c r="ED915" s="1039"/>
      <c r="EE915" s="1039"/>
      <c r="EF915" s="1039"/>
      <c r="EG915" s="1039"/>
      <c r="EH915" s="1039"/>
      <c r="EI915" s="1039"/>
      <c r="EJ915" s="1039"/>
      <c r="EK915" s="1039"/>
      <c r="EL915" s="1039"/>
      <c r="EM915" s="1039"/>
      <c r="EN915" s="1039"/>
      <c r="EO915" s="1039"/>
      <c r="EP915" s="1039"/>
      <c r="EQ915" s="1039"/>
      <c r="ER915" s="1039"/>
      <c r="ES915" s="1039"/>
    </row>
    <row r="916" spans="1:149" s="983" customFormat="1" ht="15" customHeight="1">
      <c r="B916" s="1047"/>
      <c r="P916" s="1039"/>
      <c r="Q916" s="1039"/>
      <c r="R916" s="1039"/>
      <c r="S916" s="1039"/>
      <c r="T916" s="1039"/>
      <c r="U916" s="1039"/>
      <c r="V916" s="1039"/>
      <c r="W916" s="1039"/>
      <c r="X916" s="1039"/>
      <c r="Y916" s="1039"/>
      <c r="Z916" s="1039"/>
      <c r="AA916" s="1039"/>
      <c r="AB916" s="1039"/>
      <c r="AC916" s="1039"/>
      <c r="AD916" s="1039"/>
      <c r="AE916" s="1039"/>
      <c r="AF916" s="1039"/>
      <c r="AG916" s="1039"/>
      <c r="AH916" s="1039"/>
      <c r="AI916" s="1039"/>
      <c r="AJ916" s="1039"/>
      <c r="AK916" s="1039"/>
      <c r="AL916" s="1039"/>
      <c r="AM916" s="1039"/>
      <c r="AN916" s="1039"/>
      <c r="AO916" s="1039"/>
      <c r="AP916" s="1039"/>
      <c r="AQ916" s="1039"/>
      <c r="AR916" s="1039"/>
      <c r="AS916" s="1039"/>
      <c r="AT916" s="1039"/>
      <c r="AU916" s="1039"/>
      <c r="AV916" s="1039"/>
      <c r="AW916" s="1039"/>
      <c r="AX916" s="1039"/>
      <c r="AY916" s="1039"/>
      <c r="AZ916" s="1039"/>
      <c r="BA916" s="1039"/>
      <c r="BB916" s="1039"/>
      <c r="BC916" s="1039"/>
      <c r="BD916" s="1039"/>
      <c r="BE916" s="1039"/>
      <c r="BF916" s="1039"/>
      <c r="BG916" s="1039"/>
      <c r="BH916" s="1039"/>
      <c r="BI916" s="1039"/>
      <c r="BJ916" s="1039"/>
      <c r="BK916" s="1039"/>
      <c r="BL916" s="1039"/>
      <c r="BM916" s="1039"/>
      <c r="BN916" s="1039"/>
      <c r="BO916" s="1039"/>
      <c r="BP916" s="1039"/>
      <c r="BQ916" s="1039"/>
      <c r="BR916" s="1039"/>
      <c r="BS916" s="1039"/>
      <c r="BT916" s="1039"/>
      <c r="BU916" s="1039"/>
      <c r="BV916" s="1039"/>
      <c r="BW916" s="1039"/>
      <c r="BX916" s="1039"/>
      <c r="BY916" s="1039"/>
      <c r="BZ916" s="1039"/>
      <c r="CA916" s="1039"/>
      <c r="CB916" s="1039"/>
      <c r="CC916" s="1039"/>
      <c r="CD916" s="1039"/>
      <c r="CE916" s="1039"/>
      <c r="CF916" s="1039"/>
      <c r="CG916" s="1039"/>
      <c r="CH916" s="1039"/>
      <c r="CI916" s="1039"/>
      <c r="CJ916" s="1039"/>
      <c r="CK916" s="1039"/>
      <c r="CL916" s="1039"/>
      <c r="CM916" s="1039"/>
      <c r="CN916" s="1039"/>
      <c r="CO916" s="1039"/>
      <c r="CP916" s="1039"/>
      <c r="CQ916" s="1039"/>
      <c r="CR916" s="1039"/>
      <c r="CS916" s="1039"/>
      <c r="CT916" s="1039"/>
      <c r="CU916" s="1039"/>
      <c r="CV916" s="1039"/>
      <c r="CW916" s="1039"/>
      <c r="CX916" s="1039"/>
      <c r="CY916" s="1039"/>
      <c r="CZ916" s="1039"/>
      <c r="DA916" s="1039"/>
      <c r="DB916" s="1039"/>
      <c r="DC916" s="1039"/>
      <c r="DD916" s="1039"/>
      <c r="DE916" s="1039"/>
      <c r="DF916" s="1039"/>
      <c r="DG916" s="1039"/>
      <c r="DH916" s="1039"/>
      <c r="DI916" s="1039"/>
      <c r="DJ916" s="1039"/>
      <c r="DK916" s="1039"/>
      <c r="DL916" s="1039"/>
      <c r="DM916" s="1039"/>
      <c r="DN916" s="1039"/>
      <c r="DO916" s="1039"/>
      <c r="DP916" s="1039"/>
      <c r="DQ916" s="1039"/>
      <c r="DR916" s="1039"/>
      <c r="DS916" s="1039"/>
      <c r="DT916" s="1039"/>
      <c r="DU916" s="1039"/>
      <c r="DV916" s="1039"/>
      <c r="DW916" s="1039"/>
      <c r="DX916" s="1039"/>
      <c r="DY916" s="1039"/>
      <c r="DZ916" s="1039"/>
      <c r="EA916" s="1039"/>
      <c r="EB916" s="1039"/>
      <c r="EC916" s="1039"/>
      <c r="ED916" s="1039"/>
      <c r="EE916" s="1039"/>
      <c r="EF916" s="1039"/>
      <c r="EG916" s="1039"/>
      <c r="EH916" s="1039"/>
      <c r="EI916" s="1039"/>
      <c r="EJ916" s="1039"/>
      <c r="EK916" s="1039"/>
      <c r="EL916" s="1039"/>
      <c r="EM916" s="1039"/>
      <c r="EN916" s="1039"/>
      <c r="EO916" s="1039"/>
      <c r="EP916" s="1039"/>
      <c r="EQ916" s="1039"/>
      <c r="ER916" s="1039"/>
      <c r="ES916" s="1039"/>
    </row>
    <row r="917" spans="1:149" s="1040" customFormat="1" ht="15" customHeight="1">
      <c r="A917" s="983"/>
      <c r="B917" s="1047"/>
      <c r="C917" s="983"/>
      <c r="D917" s="983"/>
      <c r="E917" s="983"/>
      <c r="F917" s="983"/>
      <c r="G917" s="983"/>
      <c r="H917" s="983"/>
      <c r="I917" s="983"/>
      <c r="J917" s="1039"/>
      <c r="K917" s="1039"/>
      <c r="L917" s="1039"/>
      <c r="M917" s="1039"/>
      <c r="N917" s="1039"/>
      <c r="O917" s="1039"/>
      <c r="P917" s="1039"/>
      <c r="Q917" s="1039"/>
      <c r="R917" s="1039"/>
      <c r="S917" s="1039"/>
      <c r="T917" s="1039"/>
      <c r="U917" s="1039"/>
      <c r="V917" s="1039"/>
      <c r="W917" s="1039"/>
      <c r="X917" s="1039"/>
      <c r="Y917" s="1039"/>
      <c r="Z917" s="1039"/>
      <c r="AA917" s="1039"/>
      <c r="AB917" s="1039"/>
      <c r="AC917" s="1039"/>
      <c r="AD917" s="1039"/>
      <c r="AE917" s="1039"/>
      <c r="AF917" s="1039"/>
      <c r="AG917" s="1039"/>
      <c r="AH917" s="1039"/>
      <c r="AI917" s="1039"/>
      <c r="AJ917" s="1039"/>
      <c r="AK917" s="1039"/>
      <c r="AL917" s="1039"/>
      <c r="AM917" s="1039"/>
      <c r="AN917" s="1039"/>
      <c r="AO917" s="1039"/>
      <c r="AP917" s="1039"/>
      <c r="AQ917" s="1039"/>
      <c r="AR917" s="1039"/>
      <c r="AS917" s="1039"/>
      <c r="AT917" s="1039"/>
      <c r="AU917" s="1039"/>
      <c r="AV917" s="1039"/>
      <c r="AW917" s="1039"/>
      <c r="AX917" s="1039"/>
      <c r="AY917" s="1039"/>
      <c r="AZ917" s="1039"/>
      <c r="BA917" s="1039"/>
      <c r="BB917" s="1039"/>
      <c r="BC917" s="1039"/>
      <c r="BD917" s="1039"/>
      <c r="BE917" s="1039"/>
      <c r="BF917" s="1039"/>
      <c r="BG917" s="1039"/>
      <c r="BH917" s="1039"/>
      <c r="BI917" s="1039"/>
      <c r="BJ917" s="1039"/>
      <c r="BK917" s="1039"/>
      <c r="BL917" s="1039"/>
      <c r="BM917" s="1039"/>
      <c r="BN917" s="1039"/>
      <c r="BO917" s="1039"/>
      <c r="BP917" s="1039"/>
      <c r="BQ917" s="1039"/>
      <c r="BR917" s="1039"/>
      <c r="BS917" s="1039"/>
      <c r="BT917" s="1039"/>
      <c r="BU917" s="1039"/>
      <c r="BV917" s="1039"/>
      <c r="BW917" s="1039"/>
      <c r="BX917" s="1039"/>
      <c r="BY917" s="1039"/>
      <c r="BZ917" s="1039"/>
      <c r="CA917" s="1039"/>
      <c r="CB917" s="1039"/>
      <c r="CC917" s="1039"/>
      <c r="CD917" s="1039"/>
      <c r="CE917" s="1039"/>
      <c r="CF917" s="1039"/>
      <c r="CG917" s="1039"/>
      <c r="CH917" s="1039"/>
      <c r="CI917" s="1039"/>
      <c r="CJ917" s="1039"/>
      <c r="CK917" s="1039"/>
      <c r="CL917" s="1039"/>
      <c r="CM917" s="1039"/>
      <c r="CN917" s="1039"/>
      <c r="CO917" s="1039"/>
      <c r="CP917" s="1039"/>
      <c r="CQ917" s="1039"/>
      <c r="CR917" s="1039"/>
      <c r="CS917" s="1039"/>
      <c r="CT917" s="1039"/>
      <c r="CU917" s="1039"/>
      <c r="CV917" s="1039"/>
      <c r="CW917" s="1039"/>
      <c r="CX917" s="1039"/>
      <c r="CY917" s="1039"/>
      <c r="CZ917" s="1039"/>
      <c r="DA917" s="1039"/>
      <c r="DB917" s="1039"/>
      <c r="DC917" s="1039"/>
      <c r="DD917" s="1039"/>
      <c r="DE917" s="1039"/>
      <c r="DF917" s="1039"/>
      <c r="DG917" s="1039"/>
      <c r="DH917" s="1039"/>
      <c r="DI917" s="1039"/>
      <c r="DJ917" s="1039"/>
      <c r="DK917" s="1039"/>
      <c r="DL917" s="1039"/>
      <c r="DM917" s="1039"/>
      <c r="DN917" s="1039"/>
      <c r="DO917" s="1039"/>
      <c r="DP917" s="1039"/>
      <c r="DQ917" s="1039"/>
      <c r="DR917" s="1039"/>
      <c r="DS917" s="1039"/>
      <c r="DT917" s="1039"/>
      <c r="DU917" s="1039"/>
      <c r="DV917" s="1039"/>
      <c r="DW917" s="1039"/>
      <c r="DX917" s="1039"/>
      <c r="DY917" s="1039"/>
      <c r="DZ917" s="1039"/>
      <c r="EA917" s="1039"/>
      <c r="EB917" s="1039"/>
      <c r="EC917" s="1039"/>
      <c r="ED917" s="1039"/>
      <c r="EE917" s="1039"/>
      <c r="EF917" s="1039"/>
      <c r="EG917" s="1039"/>
      <c r="EH917" s="1039"/>
      <c r="EI917" s="1039"/>
      <c r="EJ917" s="1039"/>
      <c r="EK917" s="1039"/>
      <c r="EL917" s="1039"/>
      <c r="EM917" s="1039"/>
      <c r="EN917" s="1039"/>
      <c r="EO917" s="1039"/>
      <c r="EP917" s="1039"/>
      <c r="EQ917" s="1039"/>
      <c r="ER917" s="1039"/>
      <c r="ES917" s="1039"/>
    </row>
    <row r="918" spans="1:149" s="1040" customFormat="1" ht="15" customHeight="1">
      <c r="A918" s="983"/>
      <c r="B918" s="1047"/>
      <c r="C918" s="983"/>
      <c r="D918" s="983"/>
      <c r="E918" s="983"/>
      <c r="F918" s="983"/>
      <c r="G918" s="983"/>
      <c r="H918" s="983"/>
      <c r="I918" s="983"/>
      <c r="J918" s="1039"/>
      <c r="K918" s="1039"/>
      <c r="L918" s="1039"/>
      <c r="M918" s="1039"/>
      <c r="N918" s="1039"/>
      <c r="O918" s="1039"/>
      <c r="P918" s="1039"/>
      <c r="Q918" s="1039"/>
      <c r="R918" s="1039"/>
      <c r="S918" s="1039"/>
      <c r="T918" s="1039"/>
      <c r="U918" s="1039"/>
      <c r="V918" s="1039"/>
      <c r="W918" s="1039"/>
      <c r="X918" s="1039"/>
      <c r="Y918" s="1039"/>
      <c r="Z918" s="1039"/>
      <c r="AA918" s="1039"/>
      <c r="AB918" s="1039"/>
      <c r="AC918" s="1039"/>
      <c r="AD918" s="1039"/>
      <c r="AE918" s="1039"/>
      <c r="AF918" s="1039"/>
      <c r="AG918" s="1039"/>
      <c r="AH918" s="1039"/>
      <c r="AI918" s="1039"/>
      <c r="AJ918" s="1039"/>
      <c r="AK918" s="1039"/>
      <c r="AL918" s="1039"/>
      <c r="AM918" s="1039"/>
      <c r="AN918" s="1039"/>
      <c r="AO918" s="1039"/>
      <c r="AP918" s="1039"/>
      <c r="AQ918" s="1039"/>
      <c r="AR918" s="1039"/>
      <c r="AS918" s="1039"/>
      <c r="AT918" s="1039"/>
      <c r="AU918" s="1039"/>
      <c r="AV918" s="1039"/>
      <c r="AW918" s="1039"/>
      <c r="AX918" s="1039"/>
      <c r="AY918" s="1039"/>
      <c r="AZ918" s="1039"/>
      <c r="BA918" s="1039"/>
      <c r="BB918" s="1039"/>
      <c r="BC918" s="1039"/>
      <c r="BD918" s="1039"/>
      <c r="BE918" s="1039"/>
      <c r="BF918" s="1039"/>
      <c r="BG918" s="1039"/>
      <c r="BH918" s="1039"/>
      <c r="BI918" s="1039"/>
      <c r="BJ918" s="1039"/>
      <c r="BK918" s="1039"/>
      <c r="BL918" s="1039"/>
      <c r="BM918" s="1039"/>
      <c r="BN918" s="1039"/>
      <c r="BO918" s="1039"/>
      <c r="BP918" s="1039"/>
      <c r="BQ918" s="1039"/>
      <c r="BR918" s="1039"/>
      <c r="BS918" s="1039"/>
      <c r="BT918" s="1039"/>
      <c r="BU918" s="1039"/>
      <c r="BV918" s="1039"/>
      <c r="BW918" s="1039"/>
      <c r="BX918" s="1039"/>
      <c r="BY918" s="1039"/>
      <c r="BZ918" s="1039"/>
      <c r="CA918" s="1039"/>
      <c r="CB918" s="1039"/>
      <c r="CC918" s="1039"/>
      <c r="CD918" s="1039"/>
      <c r="CE918" s="1039"/>
      <c r="CF918" s="1039"/>
      <c r="CG918" s="1039"/>
      <c r="CH918" s="1039"/>
      <c r="CI918" s="1039"/>
      <c r="CJ918" s="1039"/>
      <c r="CK918" s="1039"/>
      <c r="CL918" s="1039"/>
      <c r="CM918" s="1039"/>
      <c r="CN918" s="1039"/>
      <c r="CO918" s="1039"/>
      <c r="CP918" s="1039"/>
      <c r="CQ918" s="1039"/>
      <c r="CR918" s="1039"/>
      <c r="CS918" s="1039"/>
      <c r="CT918" s="1039"/>
      <c r="CU918" s="1039"/>
      <c r="CV918" s="1039"/>
      <c r="CW918" s="1039"/>
      <c r="CX918" s="1039"/>
      <c r="CY918" s="1039"/>
      <c r="CZ918" s="1039"/>
      <c r="DA918" s="1039"/>
      <c r="DB918" s="1039"/>
      <c r="DC918" s="1039"/>
      <c r="DD918" s="1039"/>
      <c r="DE918" s="1039"/>
      <c r="DF918" s="1039"/>
      <c r="DG918" s="1039"/>
      <c r="DH918" s="1039"/>
      <c r="DI918" s="1039"/>
      <c r="DJ918" s="1039"/>
      <c r="DK918" s="1039"/>
      <c r="DL918" s="1039"/>
      <c r="DM918" s="1039"/>
      <c r="DN918" s="1039"/>
      <c r="DO918" s="1039"/>
      <c r="DP918" s="1039"/>
      <c r="DQ918" s="1039"/>
      <c r="DR918" s="1039"/>
      <c r="DS918" s="1039"/>
      <c r="DT918" s="1039"/>
      <c r="DU918" s="1039"/>
      <c r="DV918" s="1039"/>
      <c r="DW918" s="1039"/>
      <c r="DX918" s="1039"/>
      <c r="DY918" s="1039"/>
      <c r="DZ918" s="1039"/>
      <c r="EA918" s="1039"/>
      <c r="EB918" s="1039"/>
      <c r="EC918" s="1039"/>
      <c r="ED918" s="1039"/>
      <c r="EE918" s="1039"/>
      <c r="EF918" s="1039"/>
      <c r="EG918" s="1039"/>
      <c r="EH918" s="1039"/>
      <c r="EI918" s="1039"/>
      <c r="EJ918" s="1039"/>
      <c r="EK918" s="1039"/>
      <c r="EL918" s="1039"/>
      <c r="EM918" s="1039"/>
      <c r="EN918" s="1039"/>
      <c r="EO918" s="1039"/>
      <c r="EP918" s="1039"/>
      <c r="EQ918" s="1039"/>
      <c r="ER918" s="1039"/>
      <c r="ES918" s="1039"/>
    </row>
    <row r="919" spans="1:149" s="1040" customFormat="1" ht="15" customHeight="1">
      <c r="A919" s="983"/>
      <c r="B919" s="1047"/>
      <c r="C919" s="983"/>
      <c r="D919" s="983"/>
      <c r="E919" s="983"/>
      <c r="F919" s="983"/>
      <c r="G919" s="983"/>
      <c r="H919" s="983"/>
      <c r="I919" s="983"/>
      <c r="J919" s="1039"/>
      <c r="K919" s="1039"/>
      <c r="L919" s="1039"/>
      <c r="M919" s="1039"/>
      <c r="N919" s="1039"/>
      <c r="O919" s="1039"/>
      <c r="P919" s="983"/>
      <c r="Q919" s="983"/>
      <c r="R919" s="983"/>
      <c r="S919" s="983"/>
      <c r="T919" s="983"/>
      <c r="U919" s="983"/>
      <c r="V919" s="983"/>
      <c r="W919" s="983"/>
      <c r="X919" s="983"/>
      <c r="Y919" s="983"/>
      <c r="Z919" s="983"/>
      <c r="AA919" s="983"/>
      <c r="AB919" s="983"/>
      <c r="AC919" s="983"/>
      <c r="AD919" s="983"/>
      <c r="AE919" s="983"/>
      <c r="AF919" s="983"/>
      <c r="AG919" s="983"/>
      <c r="AH919" s="983"/>
      <c r="AI919" s="983"/>
      <c r="AJ919" s="983"/>
      <c r="AK919" s="983"/>
      <c r="AL919" s="983"/>
      <c r="AM919" s="983"/>
      <c r="AN919" s="983"/>
      <c r="AO919" s="983"/>
      <c r="AP919" s="983"/>
      <c r="AQ919" s="983"/>
      <c r="AR919" s="983"/>
      <c r="AS919" s="983"/>
      <c r="AT919" s="983"/>
      <c r="AU919" s="983"/>
      <c r="AV919" s="983"/>
      <c r="AW919" s="983"/>
      <c r="AX919" s="983"/>
      <c r="AY919" s="983"/>
      <c r="AZ919" s="983"/>
      <c r="BA919" s="983"/>
      <c r="BB919" s="983"/>
      <c r="BC919" s="983"/>
      <c r="BD919" s="983"/>
      <c r="BE919" s="983"/>
      <c r="BF919" s="983"/>
      <c r="BG919" s="983"/>
      <c r="BH919" s="983"/>
      <c r="BI919" s="983"/>
      <c r="BJ919" s="983"/>
      <c r="BK919" s="983"/>
      <c r="BL919" s="983"/>
      <c r="BM919" s="983"/>
      <c r="BN919" s="983"/>
      <c r="BO919" s="983"/>
      <c r="BP919" s="983"/>
      <c r="BQ919" s="983"/>
      <c r="BR919" s="983"/>
      <c r="BS919" s="983"/>
      <c r="BT919" s="983"/>
      <c r="BU919" s="983"/>
      <c r="BV919" s="983"/>
      <c r="BW919" s="983"/>
      <c r="BX919" s="983"/>
      <c r="BY919" s="983"/>
      <c r="BZ919" s="983"/>
      <c r="CA919" s="983"/>
      <c r="CB919" s="983"/>
      <c r="CC919" s="983"/>
      <c r="CD919" s="983"/>
      <c r="CE919" s="983"/>
      <c r="CF919" s="983"/>
      <c r="CG919" s="983"/>
      <c r="CH919" s="983"/>
      <c r="CI919" s="983"/>
      <c r="CJ919" s="983"/>
      <c r="CK919" s="983"/>
      <c r="CL919" s="983"/>
      <c r="CM919" s="983"/>
      <c r="CN919" s="983"/>
      <c r="CO919" s="983"/>
      <c r="CP919" s="983"/>
      <c r="CQ919" s="983"/>
      <c r="CR919" s="983"/>
      <c r="CS919" s="983"/>
      <c r="CT919" s="983"/>
      <c r="CU919" s="983"/>
      <c r="CV919" s="983"/>
      <c r="CW919" s="983"/>
      <c r="CX919" s="983"/>
      <c r="CY919" s="983"/>
      <c r="CZ919" s="983"/>
      <c r="DA919" s="983"/>
      <c r="DB919" s="983"/>
      <c r="DC919" s="983"/>
      <c r="DD919" s="983"/>
      <c r="DE919" s="983"/>
      <c r="DF919" s="983"/>
      <c r="DG919" s="983"/>
      <c r="DH919" s="983"/>
      <c r="DI919" s="983"/>
      <c r="DJ919" s="983"/>
      <c r="DK919" s="983"/>
      <c r="DL919" s="983"/>
      <c r="DM919" s="983"/>
      <c r="DN919" s="983"/>
      <c r="DO919" s="983"/>
      <c r="DP919" s="983"/>
      <c r="DQ919" s="983"/>
      <c r="DR919" s="983"/>
      <c r="DS919" s="983"/>
      <c r="DT919" s="983"/>
      <c r="DU919" s="983"/>
      <c r="DV919" s="983"/>
      <c r="DW919" s="983"/>
      <c r="DX919" s="983"/>
      <c r="DY919" s="983"/>
      <c r="DZ919" s="983"/>
      <c r="EA919" s="983"/>
      <c r="EB919" s="983"/>
      <c r="EC919" s="983"/>
      <c r="ED919" s="983"/>
      <c r="EE919" s="983"/>
      <c r="EF919" s="983"/>
      <c r="EG919" s="983"/>
      <c r="EH919" s="983"/>
      <c r="EI919" s="983"/>
      <c r="EJ919" s="983"/>
      <c r="EK919" s="983"/>
      <c r="EL919" s="983"/>
      <c r="EM919" s="983"/>
      <c r="EN919" s="983"/>
      <c r="EO919" s="983"/>
      <c r="EP919" s="983"/>
      <c r="EQ919" s="983"/>
      <c r="ER919" s="983"/>
      <c r="ES919" s="983"/>
    </row>
    <row r="920" spans="1:149" s="1040" customFormat="1" ht="15" customHeight="1">
      <c r="A920" s="983"/>
      <c r="B920" s="1047"/>
      <c r="C920" s="983"/>
      <c r="D920" s="983"/>
      <c r="E920" s="983"/>
      <c r="F920" s="983"/>
      <c r="G920" s="983"/>
      <c r="H920" s="983"/>
      <c r="I920" s="983"/>
      <c r="J920" s="1039"/>
      <c r="K920" s="1039"/>
      <c r="L920" s="1039"/>
      <c r="M920" s="1039"/>
      <c r="N920" s="1039"/>
      <c r="O920" s="1039"/>
      <c r="P920" s="983"/>
      <c r="Q920" s="983"/>
      <c r="R920" s="983"/>
      <c r="S920" s="983"/>
      <c r="T920" s="983"/>
      <c r="U920" s="983"/>
      <c r="V920" s="983"/>
      <c r="W920" s="983"/>
      <c r="X920" s="983"/>
      <c r="Y920" s="983"/>
      <c r="Z920" s="983"/>
      <c r="AA920" s="983"/>
      <c r="AB920" s="983"/>
      <c r="AC920" s="983"/>
      <c r="AD920" s="983"/>
      <c r="AE920" s="983"/>
      <c r="AF920" s="983"/>
      <c r="AG920" s="983"/>
      <c r="AH920" s="983"/>
      <c r="AI920" s="983"/>
      <c r="AJ920" s="983"/>
      <c r="AK920" s="983"/>
      <c r="AL920" s="983"/>
      <c r="AM920" s="983"/>
      <c r="AN920" s="983"/>
      <c r="AO920" s="983"/>
      <c r="AP920" s="983"/>
      <c r="AQ920" s="983"/>
      <c r="AR920" s="983"/>
      <c r="AS920" s="983"/>
      <c r="AT920" s="983"/>
      <c r="AU920" s="983"/>
      <c r="AV920" s="983"/>
      <c r="AW920" s="983"/>
      <c r="AX920" s="983"/>
      <c r="AY920" s="983"/>
      <c r="AZ920" s="983"/>
      <c r="BA920" s="983"/>
      <c r="BB920" s="983"/>
      <c r="BC920" s="983"/>
      <c r="BD920" s="983"/>
      <c r="BE920" s="983"/>
      <c r="BF920" s="983"/>
      <c r="BG920" s="983"/>
      <c r="BH920" s="983"/>
      <c r="BI920" s="983"/>
      <c r="BJ920" s="983"/>
      <c r="BK920" s="983"/>
      <c r="BL920" s="983"/>
      <c r="BM920" s="983"/>
      <c r="BN920" s="983"/>
      <c r="BO920" s="983"/>
      <c r="BP920" s="983"/>
      <c r="BQ920" s="983"/>
      <c r="BR920" s="983"/>
      <c r="BS920" s="983"/>
      <c r="BT920" s="983"/>
      <c r="BU920" s="983"/>
      <c r="BV920" s="983"/>
      <c r="BW920" s="983"/>
      <c r="BX920" s="983"/>
      <c r="BY920" s="983"/>
      <c r="BZ920" s="983"/>
      <c r="CA920" s="983"/>
      <c r="CB920" s="983"/>
      <c r="CC920" s="983"/>
      <c r="CD920" s="983"/>
      <c r="CE920" s="983"/>
      <c r="CF920" s="983"/>
      <c r="CG920" s="983"/>
      <c r="CH920" s="983"/>
      <c r="CI920" s="983"/>
      <c r="CJ920" s="983"/>
      <c r="CK920" s="983"/>
      <c r="CL920" s="983"/>
      <c r="CM920" s="983"/>
      <c r="CN920" s="983"/>
      <c r="CO920" s="983"/>
      <c r="CP920" s="983"/>
      <c r="CQ920" s="983"/>
      <c r="CR920" s="983"/>
      <c r="CS920" s="983"/>
      <c r="CT920" s="983"/>
      <c r="CU920" s="983"/>
      <c r="CV920" s="983"/>
      <c r="CW920" s="983"/>
      <c r="CX920" s="983"/>
      <c r="CY920" s="983"/>
      <c r="CZ920" s="983"/>
      <c r="DA920" s="983"/>
      <c r="DB920" s="983"/>
      <c r="DC920" s="983"/>
      <c r="DD920" s="983"/>
      <c r="DE920" s="983"/>
      <c r="DF920" s="983"/>
      <c r="DG920" s="983"/>
      <c r="DH920" s="983"/>
      <c r="DI920" s="983"/>
      <c r="DJ920" s="983"/>
      <c r="DK920" s="983"/>
      <c r="DL920" s="983"/>
      <c r="DM920" s="983"/>
      <c r="DN920" s="983"/>
      <c r="DO920" s="983"/>
      <c r="DP920" s="983"/>
      <c r="DQ920" s="983"/>
      <c r="DR920" s="983"/>
      <c r="DS920" s="983"/>
      <c r="DT920" s="983"/>
      <c r="DU920" s="983"/>
      <c r="DV920" s="983"/>
      <c r="DW920" s="983"/>
      <c r="DX920" s="983"/>
      <c r="DY920" s="983"/>
      <c r="DZ920" s="983"/>
      <c r="EA920" s="983"/>
      <c r="EB920" s="983"/>
      <c r="EC920" s="983"/>
      <c r="ED920" s="983"/>
      <c r="EE920" s="983"/>
      <c r="EF920" s="983"/>
      <c r="EG920" s="983"/>
      <c r="EH920" s="983"/>
      <c r="EI920" s="983"/>
      <c r="EJ920" s="983"/>
      <c r="EK920" s="983"/>
      <c r="EL920" s="983"/>
      <c r="EM920" s="983"/>
      <c r="EN920" s="983"/>
      <c r="EO920" s="983"/>
      <c r="EP920" s="983"/>
      <c r="EQ920" s="983"/>
      <c r="ER920" s="983"/>
      <c r="ES920" s="983"/>
    </row>
    <row r="921" spans="1:149" s="983" customFormat="1" ht="15" customHeight="1">
      <c r="B921" s="1047"/>
    </row>
    <row r="922" spans="1:149" s="983" customFormat="1" ht="15" customHeight="1">
      <c r="B922" s="1047"/>
    </row>
    <row r="923" spans="1:149" s="983" customFormat="1" ht="15" customHeight="1">
      <c r="B923" s="1047"/>
      <c r="P923" s="1039"/>
      <c r="Q923" s="1039"/>
      <c r="R923" s="1039"/>
      <c r="S923" s="1039"/>
      <c r="T923" s="1039"/>
      <c r="U923" s="1039"/>
      <c r="V923" s="1039"/>
      <c r="W923" s="1039"/>
      <c r="X923" s="1039"/>
      <c r="Y923" s="1039"/>
      <c r="Z923" s="1039"/>
      <c r="AA923" s="1039"/>
      <c r="AB923" s="1039"/>
      <c r="AC923" s="1039"/>
      <c r="AD923" s="1039"/>
      <c r="AE923" s="1039"/>
      <c r="AF923" s="1039"/>
      <c r="AG923" s="1039"/>
      <c r="AH923" s="1039"/>
      <c r="AI923" s="1039"/>
      <c r="AJ923" s="1039"/>
      <c r="AK923" s="1039"/>
      <c r="AL923" s="1039"/>
      <c r="AM923" s="1039"/>
      <c r="AN923" s="1039"/>
      <c r="AO923" s="1039"/>
      <c r="AP923" s="1039"/>
      <c r="AQ923" s="1039"/>
      <c r="AR923" s="1039"/>
      <c r="AS923" s="1039"/>
      <c r="AT923" s="1039"/>
      <c r="AU923" s="1039"/>
      <c r="AV923" s="1039"/>
      <c r="AW923" s="1039"/>
      <c r="AX923" s="1039"/>
      <c r="AY923" s="1039"/>
      <c r="AZ923" s="1039"/>
      <c r="BA923" s="1039"/>
      <c r="BB923" s="1039"/>
      <c r="BC923" s="1039"/>
      <c r="BD923" s="1039"/>
      <c r="BE923" s="1039"/>
      <c r="BF923" s="1039"/>
      <c r="BG923" s="1039"/>
      <c r="BH923" s="1039"/>
      <c r="BI923" s="1039"/>
      <c r="BJ923" s="1039"/>
      <c r="BK923" s="1039"/>
      <c r="BL923" s="1039"/>
      <c r="BM923" s="1039"/>
      <c r="BN923" s="1039"/>
      <c r="BO923" s="1039"/>
      <c r="BP923" s="1039"/>
      <c r="BQ923" s="1039"/>
      <c r="BR923" s="1039"/>
      <c r="BS923" s="1039"/>
      <c r="BT923" s="1039"/>
      <c r="BU923" s="1039"/>
      <c r="BV923" s="1039"/>
      <c r="BW923" s="1039"/>
      <c r="BX923" s="1039"/>
      <c r="BY923" s="1039"/>
      <c r="BZ923" s="1039"/>
      <c r="CA923" s="1039"/>
      <c r="CB923" s="1039"/>
      <c r="CC923" s="1039"/>
      <c r="CD923" s="1039"/>
      <c r="CE923" s="1039"/>
      <c r="CF923" s="1039"/>
      <c r="CG923" s="1039"/>
      <c r="CH923" s="1039"/>
      <c r="CI923" s="1039"/>
      <c r="CJ923" s="1039"/>
      <c r="CK923" s="1039"/>
      <c r="CL923" s="1039"/>
      <c r="CM923" s="1039"/>
      <c r="CN923" s="1039"/>
      <c r="CO923" s="1039"/>
      <c r="CP923" s="1039"/>
      <c r="CQ923" s="1039"/>
      <c r="CR923" s="1039"/>
      <c r="CS923" s="1039"/>
      <c r="CT923" s="1039"/>
      <c r="CU923" s="1039"/>
      <c r="CV923" s="1039"/>
      <c r="CW923" s="1039"/>
      <c r="CX923" s="1039"/>
      <c r="CY923" s="1039"/>
      <c r="CZ923" s="1039"/>
      <c r="DA923" s="1039"/>
      <c r="DB923" s="1039"/>
      <c r="DC923" s="1039"/>
      <c r="DD923" s="1039"/>
      <c r="DE923" s="1039"/>
      <c r="DF923" s="1039"/>
      <c r="DG923" s="1039"/>
      <c r="DH923" s="1039"/>
      <c r="DI923" s="1039"/>
      <c r="DJ923" s="1039"/>
      <c r="DK923" s="1039"/>
      <c r="DL923" s="1039"/>
      <c r="DM923" s="1039"/>
      <c r="DN923" s="1039"/>
      <c r="DO923" s="1039"/>
      <c r="DP923" s="1039"/>
      <c r="DQ923" s="1039"/>
      <c r="DR923" s="1039"/>
      <c r="DS923" s="1039"/>
      <c r="DT923" s="1039"/>
      <c r="DU923" s="1039"/>
      <c r="DV923" s="1039"/>
      <c r="DW923" s="1039"/>
      <c r="DX923" s="1039"/>
      <c r="DY923" s="1039"/>
      <c r="DZ923" s="1039"/>
      <c r="EA923" s="1039"/>
      <c r="EB923" s="1039"/>
      <c r="EC923" s="1039"/>
      <c r="ED923" s="1039"/>
      <c r="EE923" s="1039"/>
      <c r="EF923" s="1039"/>
      <c r="EG923" s="1039"/>
      <c r="EH923" s="1039"/>
      <c r="EI923" s="1039"/>
      <c r="EJ923" s="1039"/>
      <c r="EK923" s="1039"/>
      <c r="EL923" s="1039"/>
      <c r="EM923" s="1039"/>
      <c r="EN923" s="1039"/>
      <c r="EO923" s="1039"/>
      <c r="EP923" s="1039"/>
      <c r="EQ923" s="1039"/>
      <c r="ER923" s="1039"/>
      <c r="ES923" s="1039"/>
    </row>
    <row r="924" spans="1:149" s="983" customFormat="1" ht="15" customHeight="1">
      <c r="B924" s="1047"/>
      <c r="P924" s="1039"/>
      <c r="Q924" s="1039"/>
      <c r="R924" s="1039"/>
      <c r="S924" s="1039"/>
      <c r="T924" s="1039"/>
      <c r="U924" s="1039"/>
      <c r="V924" s="1039"/>
      <c r="W924" s="1039"/>
      <c r="X924" s="1039"/>
      <c r="Y924" s="1039"/>
      <c r="Z924" s="1039"/>
      <c r="AA924" s="1039"/>
      <c r="AB924" s="1039"/>
      <c r="AC924" s="1039"/>
      <c r="AD924" s="1039"/>
      <c r="AE924" s="1039"/>
      <c r="AF924" s="1039"/>
      <c r="AG924" s="1039"/>
      <c r="AH924" s="1039"/>
      <c r="AI924" s="1039"/>
      <c r="AJ924" s="1039"/>
      <c r="AK924" s="1039"/>
      <c r="AL924" s="1039"/>
      <c r="AM924" s="1039"/>
      <c r="AN924" s="1039"/>
      <c r="AO924" s="1039"/>
      <c r="AP924" s="1039"/>
      <c r="AQ924" s="1039"/>
      <c r="AR924" s="1039"/>
      <c r="AS924" s="1039"/>
      <c r="AT924" s="1039"/>
      <c r="AU924" s="1039"/>
      <c r="AV924" s="1039"/>
      <c r="AW924" s="1039"/>
      <c r="AX924" s="1039"/>
      <c r="AY924" s="1039"/>
      <c r="AZ924" s="1039"/>
      <c r="BA924" s="1039"/>
      <c r="BB924" s="1039"/>
      <c r="BC924" s="1039"/>
      <c r="BD924" s="1039"/>
      <c r="BE924" s="1039"/>
      <c r="BF924" s="1039"/>
      <c r="BG924" s="1039"/>
      <c r="BH924" s="1039"/>
      <c r="BI924" s="1039"/>
      <c r="BJ924" s="1039"/>
      <c r="BK924" s="1039"/>
      <c r="BL924" s="1039"/>
      <c r="BM924" s="1039"/>
      <c r="BN924" s="1039"/>
      <c r="BO924" s="1039"/>
      <c r="BP924" s="1039"/>
      <c r="BQ924" s="1039"/>
      <c r="BR924" s="1039"/>
      <c r="BS924" s="1039"/>
      <c r="BT924" s="1039"/>
      <c r="BU924" s="1039"/>
      <c r="BV924" s="1039"/>
      <c r="BW924" s="1039"/>
      <c r="BX924" s="1039"/>
      <c r="BY924" s="1039"/>
      <c r="BZ924" s="1039"/>
      <c r="CA924" s="1039"/>
      <c r="CB924" s="1039"/>
      <c r="CC924" s="1039"/>
      <c r="CD924" s="1039"/>
      <c r="CE924" s="1039"/>
      <c r="CF924" s="1039"/>
      <c r="CG924" s="1039"/>
      <c r="CH924" s="1039"/>
      <c r="CI924" s="1039"/>
      <c r="CJ924" s="1039"/>
      <c r="CK924" s="1039"/>
      <c r="CL924" s="1039"/>
      <c r="CM924" s="1039"/>
      <c r="CN924" s="1039"/>
      <c r="CO924" s="1039"/>
      <c r="CP924" s="1039"/>
      <c r="CQ924" s="1039"/>
      <c r="CR924" s="1039"/>
      <c r="CS924" s="1039"/>
      <c r="CT924" s="1039"/>
      <c r="CU924" s="1039"/>
      <c r="CV924" s="1039"/>
      <c r="CW924" s="1039"/>
      <c r="CX924" s="1039"/>
      <c r="CY924" s="1039"/>
      <c r="CZ924" s="1039"/>
      <c r="DA924" s="1039"/>
      <c r="DB924" s="1039"/>
      <c r="DC924" s="1039"/>
      <c r="DD924" s="1039"/>
      <c r="DE924" s="1039"/>
      <c r="DF924" s="1039"/>
      <c r="DG924" s="1039"/>
      <c r="DH924" s="1039"/>
      <c r="DI924" s="1039"/>
      <c r="DJ924" s="1039"/>
      <c r="DK924" s="1039"/>
      <c r="DL924" s="1039"/>
      <c r="DM924" s="1039"/>
      <c r="DN924" s="1039"/>
      <c r="DO924" s="1039"/>
      <c r="DP924" s="1039"/>
      <c r="DQ924" s="1039"/>
      <c r="DR924" s="1039"/>
      <c r="DS924" s="1039"/>
      <c r="DT924" s="1039"/>
      <c r="DU924" s="1039"/>
      <c r="DV924" s="1039"/>
      <c r="DW924" s="1039"/>
      <c r="DX924" s="1039"/>
      <c r="DY924" s="1039"/>
      <c r="DZ924" s="1039"/>
      <c r="EA924" s="1039"/>
      <c r="EB924" s="1039"/>
      <c r="EC924" s="1039"/>
      <c r="ED924" s="1039"/>
      <c r="EE924" s="1039"/>
      <c r="EF924" s="1039"/>
      <c r="EG924" s="1039"/>
      <c r="EH924" s="1039"/>
      <c r="EI924" s="1039"/>
      <c r="EJ924" s="1039"/>
      <c r="EK924" s="1039"/>
      <c r="EL924" s="1039"/>
      <c r="EM924" s="1039"/>
      <c r="EN924" s="1039"/>
      <c r="EO924" s="1039"/>
      <c r="EP924" s="1039"/>
      <c r="EQ924" s="1039"/>
      <c r="ER924" s="1039"/>
      <c r="ES924" s="1039"/>
    </row>
    <row r="925" spans="1:149" s="983" customFormat="1" ht="15" customHeight="1">
      <c r="B925" s="1047"/>
      <c r="P925" s="1039"/>
      <c r="Q925" s="1039"/>
      <c r="R925" s="1039"/>
      <c r="S925" s="1039"/>
      <c r="T925" s="1039"/>
      <c r="U925" s="1039"/>
      <c r="V925" s="1039"/>
      <c r="W925" s="1039"/>
      <c r="X925" s="1039"/>
      <c r="Y925" s="1039"/>
      <c r="Z925" s="1039"/>
      <c r="AA925" s="1039"/>
      <c r="AB925" s="1039"/>
      <c r="AC925" s="1039"/>
      <c r="AD925" s="1039"/>
      <c r="AE925" s="1039"/>
      <c r="AF925" s="1039"/>
      <c r="AG925" s="1039"/>
      <c r="AH925" s="1039"/>
      <c r="AI925" s="1039"/>
      <c r="AJ925" s="1039"/>
      <c r="AK925" s="1039"/>
      <c r="AL925" s="1039"/>
      <c r="AM925" s="1039"/>
      <c r="AN925" s="1039"/>
      <c r="AO925" s="1039"/>
      <c r="AP925" s="1039"/>
      <c r="AQ925" s="1039"/>
      <c r="AR925" s="1039"/>
      <c r="AS925" s="1039"/>
      <c r="AT925" s="1039"/>
      <c r="AU925" s="1039"/>
      <c r="AV925" s="1039"/>
      <c r="AW925" s="1039"/>
      <c r="AX925" s="1039"/>
      <c r="AY925" s="1039"/>
      <c r="AZ925" s="1039"/>
      <c r="BA925" s="1039"/>
      <c r="BB925" s="1039"/>
      <c r="BC925" s="1039"/>
      <c r="BD925" s="1039"/>
      <c r="BE925" s="1039"/>
      <c r="BF925" s="1039"/>
      <c r="BG925" s="1039"/>
      <c r="BH925" s="1039"/>
      <c r="BI925" s="1039"/>
      <c r="BJ925" s="1039"/>
      <c r="BK925" s="1039"/>
      <c r="BL925" s="1039"/>
      <c r="BM925" s="1039"/>
      <c r="BN925" s="1039"/>
      <c r="BO925" s="1039"/>
      <c r="BP925" s="1039"/>
      <c r="BQ925" s="1039"/>
      <c r="BR925" s="1039"/>
      <c r="BS925" s="1039"/>
      <c r="BT925" s="1039"/>
      <c r="BU925" s="1039"/>
      <c r="BV925" s="1039"/>
      <c r="BW925" s="1039"/>
      <c r="BX925" s="1039"/>
      <c r="BY925" s="1039"/>
      <c r="BZ925" s="1039"/>
      <c r="CA925" s="1039"/>
      <c r="CB925" s="1039"/>
      <c r="CC925" s="1039"/>
      <c r="CD925" s="1039"/>
      <c r="CE925" s="1039"/>
      <c r="CF925" s="1039"/>
      <c r="CG925" s="1039"/>
      <c r="CH925" s="1039"/>
      <c r="CI925" s="1039"/>
      <c r="CJ925" s="1039"/>
      <c r="CK925" s="1039"/>
      <c r="CL925" s="1039"/>
      <c r="CM925" s="1039"/>
      <c r="CN925" s="1039"/>
      <c r="CO925" s="1039"/>
      <c r="CP925" s="1039"/>
      <c r="CQ925" s="1039"/>
      <c r="CR925" s="1039"/>
      <c r="CS925" s="1039"/>
      <c r="CT925" s="1039"/>
      <c r="CU925" s="1039"/>
      <c r="CV925" s="1039"/>
      <c r="CW925" s="1039"/>
      <c r="CX925" s="1039"/>
      <c r="CY925" s="1039"/>
      <c r="CZ925" s="1039"/>
      <c r="DA925" s="1039"/>
      <c r="DB925" s="1039"/>
      <c r="DC925" s="1039"/>
      <c r="DD925" s="1039"/>
      <c r="DE925" s="1039"/>
      <c r="DF925" s="1039"/>
      <c r="DG925" s="1039"/>
      <c r="DH925" s="1039"/>
      <c r="DI925" s="1039"/>
      <c r="DJ925" s="1039"/>
      <c r="DK925" s="1039"/>
      <c r="DL925" s="1039"/>
      <c r="DM925" s="1039"/>
      <c r="DN925" s="1039"/>
      <c r="DO925" s="1039"/>
      <c r="DP925" s="1039"/>
      <c r="DQ925" s="1039"/>
      <c r="DR925" s="1039"/>
      <c r="DS925" s="1039"/>
      <c r="DT925" s="1039"/>
      <c r="DU925" s="1039"/>
      <c r="DV925" s="1039"/>
      <c r="DW925" s="1039"/>
      <c r="DX925" s="1039"/>
      <c r="DY925" s="1039"/>
      <c r="DZ925" s="1039"/>
      <c r="EA925" s="1039"/>
      <c r="EB925" s="1039"/>
      <c r="EC925" s="1039"/>
      <c r="ED925" s="1039"/>
      <c r="EE925" s="1039"/>
      <c r="EF925" s="1039"/>
      <c r="EG925" s="1039"/>
      <c r="EH925" s="1039"/>
      <c r="EI925" s="1039"/>
      <c r="EJ925" s="1039"/>
      <c r="EK925" s="1039"/>
      <c r="EL925" s="1039"/>
      <c r="EM925" s="1039"/>
      <c r="EN925" s="1039"/>
      <c r="EO925" s="1039"/>
      <c r="EP925" s="1039"/>
      <c r="EQ925" s="1039"/>
      <c r="ER925" s="1039"/>
      <c r="ES925" s="1039"/>
    </row>
    <row r="926" spans="1:149" s="983" customFormat="1" ht="15" customHeight="1">
      <c r="B926" s="1047"/>
      <c r="P926" s="1039"/>
      <c r="Q926" s="1039"/>
      <c r="R926" s="1039"/>
      <c r="S926" s="1039"/>
      <c r="T926" s="1039"/>
      <c r="U926" s="1039"/>
      <c r="V926" s="1039"/>
      <c r="W926" s="1039"/>
      <c r="X926" s="1039"/>
      <c r="Y926" s="1039"/>
      <c r="Z926" s="1039"/>
      <c r="AA926" s="1039"/>
      <c r="AB926" s="1039"/>
      <c r="AC926" s="1039"/>
      <c r="AD926" s="1039"/>
      <c r="AE926" s="1039"/>
      <c r="AF926" s="1039"/>
      <c r="AG926" s="1039"/>
      <c r="AH926" s="1039"/>
      <c r="AI926" s="1039"/>
      <c r="AJ926" s="1039"/>
      <c r="AK926" s="1039"/>
      <c r="AL926" s="1039"/>
      <c r="AM926" s="1039"/>
      <c r="AN926" s="1039"/>
      <c r="AO926" s="1039"/>
      <c r="AP926" s="1039"/>
      <c r="AQ926" s="1039"/>
      <c r="AR926" s="1039"/>
      <c r="AS926" s="1039"/>
      <c r="AT926" s="1039"/>
      <c r="AU926" s="1039"/>
      <c r="AV926" s="1039"/>
      <c r="AW926" s="1039"/>
      <c r="AX926" s="1039"/>
      <c r="AY926" s="1039"/>
      <c r="AZ926" s="1039"/>
      <c r="BA926" s="1039"/>
      <c r="BB926" s="1039"/>
      <c r="BC926" s="1039"/>
      <c r="BD926" s="1039"/>
      <c r="BE926" s="1039"/>
      <c r="BF926" s="1039"/>
      <c r="BG926" s="1039"/>
      <c r="BH926" s="1039"/>
      <c r="BI926" s="1039"/>
      <c r="BJ926" s="1039"/>
      <c r="BK926" s="1039"/>
      <c r="BL926" s="1039"/>
      <c r="BM926" s="1039"/>
      <c r="BN926" s="1039"/>
      <c r="BO926" s="1039"/>
      <c r="BP926" s="1039"/>
      <c r="BQ926" s="1039"/>
      <c r="BR926" s="1039"/>
      <c r="BS926" s="1039"/>
      <c r="BT926" s="1039"/>
      <c r="BU926" s="1039"/>
      <c r="BV926" s="1039"/>
      <c r="BW926" s="1039"/>
      <c r="BX926" s="1039"/>
      <c r="BY926" s="1039"/>
      <c r="BZ926" s="1039"/>
      <c r="CA926" s="1039"/>
      <c r="CB926" s="1039"/>
      <c r="CC926" s="1039"/>
      <c r="CD926" s="1039"/>
      <c r="CE926" s="1039"/>
      <c r="CF926" s="1039"/>
      <c r="CG926" s="1039"/>
      <c r="CH926" s="1039"/>
      <c r="CI926" s="1039"/>
      <c r="CJ926" s="1039"/>
      <c r="CK926" s="1039"/>
      <c r="CL926" s="1039"/>
      <c r="CM926" s="1039"/>
      <c r="CN926" s="1039"/>
      <c r="CO926" s="1039"/>
      <c r="CP926" s="1039"/>
      <c r="CQ926" s="1039"/>
      <c r="CR926" s="1039"/>
      <c r="CS926" s="1039"/>
      <c r="CT926" s="1039"/>
      <c r="CU926" s="1039"/>
      <c r="CV926" s="1039"/>
      <c r="CW926" s="1039"/>
      <c r="CX926" s="1039"/>
      <c r="CY926" s="1039"/>
      <c r="CZ926" s="1039"/>
      <c r="DA926" s="1039"/>
      <c r="DB926" s="1039"/>
      <c r="DC926" s="1039"/>
      <c r="DD926" s="1039"/>
      <c r="DE926" s="1039"/>
      <c r="DF926" s="1039"/>
      <c r="DG926" s="1039"/>
      <c r="DH926" s="1039"/>
      <c r="DI926" s="1039"/>
      <c r="DJ926" s="1039"/>
      <c r="DK926" s="1039"/>
      <c r="DL926" s="1039"/>
      <c r="DM926" s="1039"/>
      <c r="DN926" s="1039"/>
      <c r="DO926" s="1039"/>
      <c r="DP926" s="1039"/>
      <c r="DQ926" s="1039"/>
      <c r="DR926" s="1039"/>
      <c r="DS926" s="1039"/>
      <c r="DT926" s="1039"/>
      <c r="DU926" s="1039"/>
      <c r="DV926" s="1039"/>
      <c r="DW926" s="1039"/>
      <c r="DX926" s="1039"/>
      <c r="DY926" s="1039"/>
      <c r="DZ926" s="1039"/>
      <c r="EA926" s="1039"/>
      <c r="EB926" s="1039"/>
      <c r="EC926" s="1039"/>
      <c r="ED926" s="1039"/>
      <c r="EE926" s="1039"/>
      <c r="EF926" s="1039"/>
      <c r="EG926" s="1039"/>
      <c r="EH926" s="1039"/>
      <c r="EI926" s="1039"/>
      <c r="EJ926" s="1039"/>
      <c r="EK926" s="1039"/>
      <c r="EL926" s="1039"/>
      <c r="EM926" s="1039"/>
      <c r="EN926" s="1039"/>
      <c r="EO926" s="1039"/>
      <c r="EP926" s="1039"/>
      <c r="EQ926" s="1039"/>
      <c r="ER926" s="1039"/>
      <c r="ES926" s="1039"/>
    </row>
    <row r="927" spans="1:149" s="1040" customFormat="1" ht="15" customHeight="1">
      <c r="A927" s="983"/>
      <c r="B927" s="1047"/>
      <c r="C927" s="983"/>
      <c r="D927" s="983"/>
      <c r="E927" s="983"/>
      <c r="F927" s="983"/>
      <c r="G927" s="983"/>
      <c r="H927" s="983"/>
      <c r="I927" s="983"/>
      <c r="J927" s="1039"/>
      <c r="K927" s="1039"/>
      <c r="L927" s="1039"/>
      <c r="M927" s="1039"/>
      <c r="N927" s="1039"/>
      <c r="O927" s="1039"/>
      <c r="P927" s="983"/>
      <c r="Q927" s="983"/>
      <c r="R927" s="983"/>
      <c r="S927" s="983"/>
      <c r="T927" s="983"/>
      <c r="U927" s="983"/>
      <c r="V927" s="983"/>
      <c r="W927" s="983"/>
      <c r="X927" s="983"/>
      <c r="Y927" s="983"/>
      <c r="Z927" s="983"/>
      <c r="AA927" s="983"/>
      <c r="AB927" s="983"/>
      <c r="AC927" s="983"/>
      <c r="AD927" s="983"/>
      <c r="AE927" s="983"/>
      <c r="AF927" s="983"/>
      <c r="AG927" s="983"/>
      <c r="AH927" s="983"/>
      <c r="AI927" s="983"/>
      <c r="AJ927" s="983"/>
      <c r="AK927" s="983"/>
      <c r="AL927" s="983"/>
      <c r="AM927" s="983"/>
      <c r="AN927" s="983"/>
      <c r="AO927" s="983"/>
      <c r="AP927" s="983"/>
      <c r="AQ927" s="983"/>
      <c r="AR927" s="983"/>
      <c r="AS927" s="983"/>
      <c r="AT927" s="983"/>
      <c r="AU927" s="983"/>
      <c r="AV927" s="983"/>
      <c r="AW927" s="983"/>
      <c r="AX927" s="983"/>
      <c r="AY927" s="983"/>
      <c r="AZ927" s="983"/>
      <c r="BA927" s="983"/>
      <c r="BB927" s="983"/>
      <c r="BC927" s="983"/>
      <c r="BD927" s="983"/>
      <c r="BE927" s="983"/>
      <c r="BF927" s="983"/>
      <c r="BG927" s="983"/>
      <c r="BH927" s="983"/>
      <c r="BI927" s="983"/>
      <c r="BJ927" s="983"/>
      <c r="BK927" s="983"/>
      <c r="BL927" s="983"/>
      <c r="BM927" s="983"/>
      <c r="BN927" s="983"/>
      <c r="BO927" s="983"/>
      <c r="BP927" s="983"/>
      <c r="BQ927" s="983"/>
      <c r="BR927" s="983"/>
      <c r="BS927" s="983"/>
      <c r="BT927" s="983"/>
      <c r="BU927" s="983"/>
      <c r="BV927" s="983"/>
      <c r="BW927" s="983"/>
      <c r="BX927" s="983"/>
      <c r="BY927" s="983"/>
      <c r="BZ927" s="983"/>
      <c r="CA927" s="983"/>
      <c r="CB927" s="983"/>
      <c r="CC927" s="983"/>
      <c r="CD927" s="983"/>
      <c r="CE927" s="983"/>
      <c r="CF927" s="983"/>
      <c r="CG927" s="983"/>
      <c r="CH927" s="983"/>
      <c r="CI927" s="983"/>
      <c r="CJ927" s="983"/>
      <c r="CK927" s="983"/>
      <c r="CL927" s="983"/>
      <c r="CM927" s="983"/>
      <c r="CN927" s="983"/>
      <c r="CO927" s="983"/>
      <c r="CP927" s="983"/>
      <c r="CQ927" s="983"/>
      <c r="CR927" s="983"/>
      <c r="CS927" s="983"/>
      <c r="CT927" s="983"/>
      <c r="CU927" s="983"/>
      <c r="CV927" s="983"/>
      <c r="CW927" s="983"/>
      <c r="CX927" s="983"/>
      <c r="CY927" s="983"/>
      <c r="CZ927" s="983"/>
      <c r="DA927" s="983"/>
      <c r="DB927" s="983"/>
      <c r="DC927" s="983"/>
      <c r="DD927" s="983"/>
      <c r="DE927" s="983"/>
      <c r="DF927" s="983"/>
      <c r="DG927" s="983"/>
      <c r="DH927" s="983"/>
      <c r="DI927" s="983"/>
      <c r="DJ927" s="983"/>
      <c r="DK927" s="983"/>
      <c r="DL927" s="983"/>
      <c r="DM927" s="983"/>
      <c r="DN927" s="983"/>
      <c r="DO927" s="983"/>
      <c r="DP927" s="983"/>
      <c r="DQ927" s="983"/>
      <c r="DR927" s="983"/>
      <c r="DS927" s="983"/>
      <c r="DT927" s="983"/>
      <c r="DU927" s="983"/>
      <c r="DV927" s="983"/>
      <c r="DW927" s="983"/>
      <c r="DX927" s="983"/>
      <c r="DY927" s="983"/>
      <c r="DZ927" s="983"/>
      <c r="EA927" s="983"/>
      <c r="EB927" s="983"/>
      <c r="EC927" s="983"/>
      <c r="ED927" s="983"/>
      <c r="EE927" s="983"/>
      <c r="EF927" s="983"/>
      <c r="EG927" s="983"/>
      <c r="EH927" s="983"/>
      <c r="EI927" s="983"/>
      <c r="EJ927" s="983"/>
      <c r="EK927" s="983"/>
      <c r="EL927" s="983"/>
      <c r="EM927" s="983"/>
      <c r="EN927" s="983"/>
      <c r="EO927" s="983"/>
      <c r="EP927" s="983"/>
      <c r="EQ927" s="983"/>
      <c r="ER927" s="983"/>
      <c r="ES927" s="983"/>
    </row>
    <row r="928" spans="1:149" s="1040" customFormat="1" ht="15" customHeight="1">
      <c r="A928" s="983"/>
      <c r="B928" s="1047"/>
      <c r="C928" s="983"/>
      <c r="D928" s="983"/>
      <c r="E928" s="983"/>
      <c r="F928" s="983"/>
      <c r="G928" s="983"/>
      <c r="H928" s="983"/>
      <c r="I928" s="983"/>
      <c r="J928" s="1039"/>
      <c r="K928" s="1039"/>
      <c r="L928" s="1039"/>
      <c r="M928" s="1039"/>
      <c r="N928" s="1039"/>
      <c r="O928" s="1039"/>
      <c r="P928" s="983"/>
      <c r="Q928" s="983"/>
      <c r="R928" s="983"/>
      <c r="S928" s="983"/>
      <c r="T928" s="983"/>
      <c r="U928" s="983"/>
      <c r="V928" s="983"/>
      <c r="W928" s="983"/>
      <c r="X928" s="983"/>
      <c r="Y928" s="983"/>
      <c r="Z928" s="983"/>
      <c r="AA928" s="983"/>
      <c r="AB928" s="983"/>
      <c r="AC928" s="983"/>
      <c r="AD928" s="983"/>
      <c r="AE928" s="983"/>
      <c r="AF928" s="983"/>
      <c r="AG928" s="983"/>
      <c r="AH928" s="983"/>
      <c r="AI928" s="983"/>
      <c r="AJ928" s="983"/>
      <c r="AK928" s="983"/>
      <c r="AL928" s="983"/>
      <c r="AM928" s="983"/>
      <c r="AN928" s="983"/>
      <c r="AO928" s="983"/>
      <c r="AP928" s="983"/>
      <c r="AQ928" s="983"/>
      <c r="AR928" s="983"/>
      <c r="AS928" s="983"/>
      <c r="AT928" s="983"/>
      <c r="AU928" s="983"/>
      <c r="AV928" s="983"/>
      <c r="AW928" s="983"/>
      <c r="AX928" s="983"/>
      <c r="AY928" s="983"/>
      <c r="AZ928" s="983"/>
      <c r="BA928" s="983"/>
      <c r="BB928" s="983"/>
      <c r="BC928" s="983"/>
      <c r="BD928" s="983"/>
      <c r="BE928" s="983"/>
      <c r="BF928" s="983"/>
      <c r="BG928" s="983"/>
      <c r="BH928" s="983"/>
      <c r="BI928" s="983"/>
      <c r="BJ928" s="983"/>
      <c r="BK928" s="983"/>
      <c r="BL928" s="983"/>
      <c r="BM928" s="983"/>
      <c r="BN928" s="983"/>
      <c r="BO928" s="983"/>
      <c r="BP928" s="983"/>
      <c r="BQ928" s="983"/>
      <c r="BR928" s="983"/>
      <c r="BS928" s="983"/>
      <c r="BT928" s="983"/>
      <c r="BU928" s="983"/>
      <c r="BV928" s="983"/>
      <c r="BW928" s="983"/>
      <c r="BX928" s="983"/>
      <c r="BY928" s="983"/>
      <c r="BZ928" s="983"/>
      <c r="CA928" s="983"/>
      <c r="CB928" s="983"/>
      <c r="CC928" s="983"/>
      <c r="CD928" s="983"/>
      <c r="CE928" s="983"/>
      <c r="CF928" s="983"/>
      <c r="CG928" s="983"/>
      <c r="CH928" s="983"/>
      <c r="CI928" s="983"/>
      <c r="CJ928" s="983"/>
      <c r="CK928" s="983"/>
      <c r="CL928" s="983"/>
      <c r="CM928" s="983"/>
      <c r="CN928" s="983"/>
      <c r="CO928" s="983"/>
      <c r="CP928" s="983"/>
      <c r="CQ928" s="983"/>
      <c r="CR928" s="983"/>
      <c r="CS928" s="983"/>
      <c r="CT928" s="983"/>
      <c r="CU928" s="983"/>
      <c r="CV928" s="983"/>
      <c r="CW928" s="983"/>
      <c r="CX928" s="983"/>
      <c r="CY928" s="983"/>
      <c r="CZ928" s="983"/>
      <c r="DA928" s="983"/>
      <c r="DB928" s="983"/>
      <c r="DC928" s="983"/>
      <c r="DD928" s="983"/>
      <c r="DE928" s="983"/>
      <c r="DF928" s="983"/>
      <c r="DG928" s="983"/>
      <c r="DH928" s="983"/>
      <c r="DI928" s="983"/>
      <c r="DJ928" s="983"/>
      <c r="DK928" s="983"/>
      <c r="DL928" s="983"/>
      <c r="DM928" s="983"/>
      <c r="DN928" s="983"/>
      <c r="DO928" s="983"/>
      <c r="DP928" s="983"/>
      <c r="DQ928" s="983"/>
      <c r="DR928" s="983"/>
      <c r="DS928" s="983"/>
      <c r="DT928" s="983"/>
      <c r="DU928" s="983"/>
      <c r="DV928" s="983"/>
      <c r="DW928" s="983"/>
      <c r="DX928" s="983"/>
      <c r="DY928" s="983"/>
      <c r="DZ928" s="983"/>
      <c r="EA928" s="983"/>
      <c r="EB928" s="983"/>
      <c r="EC928" s="983"/>
      <c r="ED928" s="983"/>
      <c r="EE928" s="983"/>
      <c r="EF928" s="983"/>
      <c r="EG928" s="983"/>
      <c r="EH928" s="983"/>
      <c r="EI928" s="983"/>
      <c r="EJ928" s="983"/>
      <c r="EK928" s="983"/>
      <c r="EL928" s="983"/>
      <c r="EM928" s="983"/>
      <c r="EN928" s="983"/>
      <c r="EO928" s="983"/>
      <c r="EP928" s="983"/>
      <c r="EQ928" s="983"/>
      <c r="ER928" s="983"/>
      <c r="ES928" s="983"/>
    </row>
    <row r="929" spans="1:149" s="1040" customFormat="1" ht="15" customHeight="1">
      <c r="A929" s="983"/>
      <c r="B929" s="1047"/>
      <c r="C929" s="983"/>
      <c r="D929" s="983"/>
      <c r="E929" s="983"/>
      <c r="F929" s="983"/>
      <c r="G929" s="983"/>
      <c r="H929" s="983"/>
      <c r="I929" s="983"/>
      <c r="J929" s="1039"/>
      <c r="K929" s="1039"/>
      <c r="L929" s="1039"/>
      <c r="M929" s="1039"/>
      <c r="N929" s="1039"/>
      <c r="O929" s="1039"/>
      <c r="P929" s="983"/>
      <c r="Q929" s="983"/>
      <c r="R929" s="983"/>
      <c r="S929" s="983"/>
      <c r="T929" s="983"/>
      <c r="U929" s="983"/>
      <c r="V929" s="983"/>
      <c r="W929" s="983"/>
      <c r="X929" s="983"/>
      <c r="Y929" s="983"/>
      <c r="Z929" s="983"/>
      <c r="AA929" s="983"/>
      <c r="AB929" s="983"/>
      <c r="AC929" s="983"/>
      <c r="AD929" s="983"/>
      <c r="AE929" s="983"/>
      <c r="AF929" s="983"/>
      <c r="AG929" s="983"/>
      <c r="AH929" s="983"/>
      <c r="AI929" s="983"/>
      <c r="AJ929" s="983"/>
      <c r="AK929" s="983"/>
      <c r="AL929" s="983"/>
      <c r="AM929" s="983"/>
      <c r="AN929" s="983"/>
      <c r="AO929" s="983"/>
      <c r="AP929" s="983"/>
      <c r="AQ929" s="983"/>
      <c r="AR929" s="983"/>
      <c r="AS929" s="983"/>
      <c r="AT929" s="983"/>
      <c r="AU929" s="983"/>
      <c r="AV929" s="983"/>
      <c r="AW929" s="983"/>
      <c r="AX929" s="983"/>
      <c r="AY929" s="983"/>
      <c r="AZ929" s="983"/>
      <c r="BA929" s="983"/>
      <c r="BB929" s="983"/>
      <c r="BC929" s="983"/>
      <c r="BD929" s="983"/>
      <c r="BE929" s="983"/>
      <c r="BF929" s="983"/>
      <c r="BG929" s="983"/>
      <c r="BH929" s="983"/>
      <c r="BI929" s="983"/>
      <c r="BJ929" s="983"/>
      <c r="BK929" s="983"/>
      <c r="BL929" s="983"/>
      <c r="BM929" s="983"/>
      <c r="BN929" s="983"/>
      <c r="BO929" s="983"/>
      <c r="BP929" s="983"/>
      <c r="BQ929" s="983"/>
      <c r="BR929" s="983"/>
      <c r="BS929" s="983"/>
      <c r="BT929" s="983"/>
      <c r="BU929" s="983"/>
      <c r="BV929" s="983"/>
      <c r="BW929" s="983"/>
      <c r="BX929" s="983"/>
      <c r="BY929" s="983"/>
      <c r="BZ929" s="983"/>
      <c r="CA929" s="983"/>
      <c r="CB929" s="983"/>
      <c r="CC929" s="983"/>
      <c r="CD929" s="983"/>
      <c r="CE929" s="983"/>
      <c r="CF929" s="983"/>
      <c r="CG929" s="983"/>
      <c r="CH929" s="983"/>
      <c r="CI929" s="983"/>
      <c r="CJ929" s="983"/>
      <c r="CK929" s="983"/>
      <c r="CL929" s="983"/>
      <c r="CM929" s="983"/>
      <c r="CN929" s="983"/>
      <c r="CO929" s="983"/>
      <c r="CP929" s="983"/>
      <c r="CQ929" s="983"/>
      <c r="CR929" s="983"/>
      <c r="CS929" s="983"/>
      <c r="CT929" s="983"/>
      <c r="CU929" s="983"/>
      <c r="CV929" s="983"/>
      <c r="CW929" s="983"/>
      <c r="CX929" s="983"/>
      <c r="CY929" s="983"/>
      <c r="CZ929" s="983"/>
      <c r="DA929" s="983"/>
      <c r="DB929" s="983"/>
      <c r="DC929" s="983"/>
      <c r="DD929" s="983"/>
      <c r="DE929" s="983"/>
      <c r="DF929" s="983"/>
      <c r="DG929" s="983"/>
      <c r="DH929" s="983"/>
      <c r="DI929" s="983"/>
      <c r="DJ929" s="983"/>
      <c r="DK929" s="983"/>
      <c r="DL929" s="983"/>
      <c r="DM929" s="983"/>
      <c r="DN929" s="983"/>
      <c r="DO929" s="983"/>
      <c r="DP929" s="983"/>
      <c r="DQ929" s="983"/>
      <c r="DR929" s="983"/>
      <c r="DS929" s="983"/>
      <c r="DT929" s="983"/>
      <c r="DU929" s="983"/>
      <c r="DV929" s="983"/>
      <c r="DW929" s="983"/>
      <c r="DX929" s="983"/>
      <c r="DY929" s="983"/>
      <c r="DZ929" s="983"/>
      <c r="EA929" s="983"/>
      <c r="EB929" s="983"/>
      <c r="EC929" s="983"/>
      <c r="ED929" s="983"/>
      <c r="EE929" s="983"/>
      <c r="EF929" s="983"/>
      <c r="EG929" s="983"/>
      <c r="EH929" s="983"/>
      <c r="EI929" s="983"/>
      <c r="EJ929" s="983"/>
      <c r="EK929" s="983"/>
      <c r="EL929" s="983"/>
      <c r="EM929" s="983"/>
      <c r="EN929" s="983"/>
      <c r="EO929" s="983"/>
      <c r="EP929" s="983"/>
      <c r="EQ929" s="983"/>
      <c r="ER929" s="983"/>
      <c r="ES929" s="983"/>
    </row>
    <row r="930" spans="1:149" s="1040" customFormat="1" ht="15" customHeight="1">
      <c r="A930" s="983"/>
      <c r="B930" s="1047"/>
      <c r="C930" s="983"/>
      <c r="D930" s="983"/>
      <c r="E930" s="983"/>
      <c r="F930" s="983"/>
      <c r="G930" s="983"/>
      <c r="H930" s="983"/>
      <c r="I930" s="983"/>
      <c r="J930" s="1039"/>
      <c r="K930" s="1039"/>
      <c r="L930" s="1039"/>
      <c r="M930" s="1039"/>
      <c r="N930" s="1039"/>
      <c r="O930" s="1039"/>
      <c r="P930" s="983"/>
      <c r="Q930" s="983"/>
      <c r="R930" s="983"/>
      <c r="S930" s="983"/>
      <c r="T930" s="983"/>
      <c r="U930" s="983"/>
      <c r="V930" s="983"/>
      <c r="W930" s="983"/>
      <c r="X930" s="983"/>
      <c r="Y930" s="983"/>
      <c r="Z930" s="983"/>
      <c r="AA930" s="983"/>
      <c r="AB930" s="983"/>
      <c r="AC930" s="983"/>
      <c r="AD930" s="983"/>
      <c r="AE930" s="983"/>
      <c r="AF930" s="983"/>
      <c r="AG930" s="983"/>
      <c r="AH930" s="983"/>
      <c r="AI930" s="983"/>
      <c r="AJ930" s="983"/>
      <c r="AK930" s="983"/>
      <c r="AL930" s="983"/>
      <c r="AM930" s="983"/>
      <c r="AN930" s="983"/>
      <c r="AO930" s="983"/>
      <c r="AP930" s="983"/>
      <c r="AQ930" s="983"/>
      <c r="AR930" s="983"/>
      <c r="AS930" s="983"/>
      <c r="AT930" s="983"/>
      <c r="AU930" s="983"/>
      <c r="AV930" s="983"/>
      <c r="AW930" s="983"/>
      <c r="AX930" s="983"/>
      <c r="AY930" s="983"/>
      <c r="AZ930" s="983"/>
      <c r="BA930" s="983"/>
      <c r="BB930" s="983"/>
      <c r="BC930" s="983"/>
      <c r="BD930" s="983"/>
      <c r="BE930" s="983"/>
      <c r="BF930" s="983"/>
      <c r="BG930" s="983"/>
      <c r="BH930" s="983"/>
      <c r="BI930" s="983"/>
      <c r="BJ930" s="983"/>
      <c r="BK930" s="983"/>
      <c r="BL930" s="983"/>
      <c r="BM930" s="983"/>
      <c r="BN930" s="983"/>
      <c r="BO930" s="983"/>
      <c r="BP930" s="983"/>
      <c r="BQ930" s="983"/>
      <c r="BR930" s="983"/>
      <c r="BS930" s="983"/>
      <c r="BT930" s="983"/>
      <c r="BU930" s="983"/>
      <c r="BV930" s="983"/>
      <c r="BW930" s="983"/>
      <c r="BX930" s="983"/>
      <c r="BY930" s="983"/>
      <c r="BZ930" s="983"/>
      <c r="CA930" s="983"/>
      <c r="CB930" s="983"/>
      <c r="CC930" s="983"/>
      <c r="CD930" s="983"/>
      <c r="CE930" s="983"/>
      <c r="CF930" s="983"/>
      <c r="CG930" s="983"/>
      <c r="CH930" s="983"/>
      <c r="CI930" s="983"/>
      <c r="CJ930" s="983"/>
      <c r="CK930" s="983"/>
      <c r="CL930" s="983"/>
      <c r="CM930" s="983"/>
      <c r="CN930" s="983"/>
      <c r="CO930" s="983"/>
      <c r="CP930" s="983"/>
      <c r="CQ930" s="983"/>
      <c r="CR930" s="983"/>
      <c r="CS930" s="983"/>
      <c r="CT930" s="983"/>
      <c r="CU930" s="983"/>
      <c r="CV930" s="983"/>
      <c r="CW930" s="983"/>
      <c r="CX930" s="983"/>
      <c r="CY930" s="983"/>
      <c r="CZ930" s="983"/>
      <c r="DA930" s="983"/>
      <c r="DB930" s="983"/>
      <c r="DC930" s="983"/>
      <c r="DD930" s="983"/>
      <c r="DE930" s="983"/>
      <c r="DF930" s="983"/>
      <c r="DG930" s="983"/>
      <c r="DH930" s="983"/>
      <c r="DI930" s="983"/>
      <c r="DJ930" s="983"/>
      <c r="DK930" s="983"/>
      <c r="DL930" s="983"/>
      <c r="DM930" s="983"/>
      <c r="DN930" s="983"/>
      <c r="DO930" s="983"/>
      <c r="DP930" s="983"/>
      <c r="DQ930" s="983"/>
      <c r="DR930" s="983"/>
      <c r="DS930" s="983"/>
      <c r="DT930" s="983"/>
      <c r="DU930" s="983"/>
      <c r="DV930" s="983"/>
      <c r="DW930" s="983"/>
      <c r="DX930" s="983"/>
      <c r="DY930" s="983"/>
      <c r="DZ930" s="983"/>
      <c r="EA930" s="983"/>
      <c r="EB930" s="983"/>
      <c r="EC930" s="983"/>
      <c r="ED930" s="983"/>
      <c r="EE930" s="983"/>
      <c r="EF930" s="983"/>
      <c r="EG930" s="983"/>
      <c r="EH930" s="983"/>
      <c r="EI930" s="983"/>
      <c r="EJ930" s="983"/>
      <c r="EK930" s="983"/>
      <c r="EL930" s="983"/>
      <c r="EM930" s="983"/>
      <c r="EN930" s="983"/>
      <c r="EO930" s="983"/>
      <c r="EP930" s="983"/>
      <c r="EQ930" s="983"/>
      <c r="ER930" s="983"/>
      <c r="ES930" s="983"/>
    </row>
    <row r="931" spans="1:149" s="983" customFormat="1" ht="15" customHeight="1">
      <c r="B931" s="1047"/>
      <c r="P931" s="1039"/>
      <c r="Q931" s="1039"/>
      <c r="R931" s="1039"/>
      <c r="S931" s="1039"/>
      <c r="T931" s="1039"/>
      <c r="U931" s="1039"/>
      <c r="V931" s="1039"/>
      <c r="W931" s="1039"/>
      <c r="X931" s="1039"/>
      <c r="Y931" s="1039"/>
      <c r="Z931" s="1039"/>
      <c r="AA931" s="1039"/>
      <c r="AB931" s="1039"/>
      <c r="AC931" s="1039"/>
      <c r="AD931" s="1039"/>
      <c r="AE931" s="1039"/>
      <c r="AF931" s="1039"/>
      <c r="AG931" s="1039"/>
      <c r="AH931" s="1039"/>
      <c r="AI931" s="1039"/>
      <c r="AJ931" s="1039"/>
      <c r="AK931" s="1039"/>
      <c r="AL931" s="1039"/>
      <c r="AM931" s="1039"/>
      <c r="AN931" s="1039"/>
      <c r="AO931" s="1039"/>
      <c r="AP931" s="1039"/>
      <c r="AQ931" s="1039"/>
      <c r="AR931" s="1039"/>
      <c r="AS931" s="1039"/>
      <c r="AT931" s="1039"/>
      <c r="AU931" s="1039"/>
      <c r="AV931" s="1039"/>
      <c r="AW931" s="1039"/>
      <c r="AX931" s="1039"/>
      <c r="AY931" s="1039"/>
      <c r="AZ931" s="1039"/>
      <c r="BA931" s="1039"/>
      <c r="BB931" s="1039"/>
      <c r="BC931" s="1039"/>
      <c r="BD931" s="1039"/>
      <c r="BE931" s="1039"/>
      <c r="BF931" s="1039"/>
      <c r="BG931" s="1039"/>
      <c r="BH931" s="1039"/>
      <c r="BI931" s="1039"/>
      <c r="BJ931" s="1039"/>
      <c r="BK931" s="1039"/>
      <c r="BL931" s="1039"/>
      <c r="BM931" s="1039"/>
      <c r="BN931" s="1039"/>
      <c r="BO931" s="1039"/>
      <c r="BP931" s="1039"/>
      <c r="BQ931" s="1039"/>
      <c r="BR931" s="1039"/>
      <c r="BS931" s="1039"/>
      <c r="BT931" s="1039"/>
      <c r="BU931" s="1039"/>
      <c r="BV931" s="1039"/>
      <c r="BW931" s="1039"/>
      <c r="BX931" s="1039"/>
      <c r="BY931" s="1039"/>
      <c r="BZ931" s="1039"/>
      <c r="CA931" s="1039"/>
      <c r="CB931" s="1039"/>
      <c r="CC931" s="1039"/>
      <c r="CD931" s="1039"/>
      <c r="CE931" s="1039"/>
      <c r="CF931" s="1039"/>
      <c r="CG931" s="1039"/>
      <c r="CH931" s="1039"/>
      <c r="CI931" s="1039"/>
      <c r="CJ931" s="1039"/>
      <c r="CK931" s="1039"/>
      <c r="CL931" s="1039"/>
      <c r="CM931" s="1039"/>
      <c r="CN931" s="1039"/>
      <c r="CO931" s="1039"/>
      <c r="CP931" s="1039"/>
      <c r="CQ931" s="1039"/>
      <c r="CR931" s="1039"/>
      <c r="CS931" s="1039"/>
      <c r="CT931" s="1039"/>
      <c r="CU931" s="1039"/>
      <c r="CV931" s="1039"/>
      <c r="CW931" s="1039"/>
      <c r="CX931" s="1039"/>
      <c r="CY931" s="1039"/>
      <c r="CZ931" s="1039"/>
      <c r="DA931" s="1039"/>
      <c r="DB931" s="1039"/>
      <c r="DC931" s="1039"/>
      <c r="DD931" s="1039"/>
      <c r="DE931" s="1039"/>
      <c r="DF931" s="1039"/>
      <c r="DG931" s="1039"/>
      <c r="DH931" s="1039"/>
      <c r="DI931" s="1039"/>
      <c r="DJ931" s="1039"/>
      <c r="DK931" s="1039"/>
      <c r="DL931" s="1039"/>
      <c r="DM931" s="1039"/>
      <c r="DN931" s="1039"/>
      <c r="DO931" s="1039"/>
      <c r="DP931" s="1039"/>
      <c r="DQ931" s="1039"/>
      <c r="DR931" s="1039"/>
      <c r="DS931" s="1039"/>
      <c r="DT931" s="1039"/>
      <c r="DU931" s="1039"/>
      <c r="DV931" s="1039"/>
      <c r="DW931" s="1039"/>
      <c r="DX931" s="1039"/>
      <c r="DY931" s="1039"/>
      <c r="DZ931" s="1039"/>
      <c r="EA931" s="1039"/>
      <c r="EB931" s="1039"/>
      <c r="EC931" s="1039"/>
      <c r="ED931" s="1039"/>
      <c r="EE931" s="1039"/>
      <c r="EF931" s="1039"/>
      <c r="EG931" s="1039"/>
      <c r="EH931" s="1039"/>
      <c r="EI931" s="1039"/>
      <c r="EJ931" s="1039"/>
      <c r="EK931" s="1039"/>
      <c r="EL931" s="1039"/>
      <c r="EM931" s="1039"/>
      <c r="EN931" s="1039"/>
      <c r="EO931" s="1039"/>
      <c r="EP931" s="1039"/>
      <c r="EQ931" s="1039"/>
      <c r="ER931" s="1039"/>
      <c r="ES931" s="1039"/>
    </row>
    <row r="932" spans="1:149" s="983" customFormat="1" ht="15" customHeight="1">
      <c r="B932" s="1047"/>
      <c r="P932" s="1039"/>
      <c r="Q932" s="1039"/>
      <c r="R932" s="1039"/>
      <c r="S932" s="1039"/>
      <c r="T932" s="1039"/>
      <c r="U932" s="1039"/>
      <c r="V932" s="1039"/>
      <c r="W932" s="1039"/>
      <c r="X932" s="1039"/>
      <c r="Y932" s="1039"/>
      <c r="Z932" s="1039"/>
      <c r="AA932" s="1039"/>
      <c r="AB932" s="1039"/>
      <c r="AC932" s="1039"/>
      <c r="AD932" s="1039"/>
      <c r="AE932" s="1039"/>
      <c r="AF932" s="1039"/>
      <c r="AG932" s="1039"/>
      <c r="AH932" s="1039"/>
      <c r="AI932" s="1039"/>
      <c r="AJ932" s="1039"/>
      <c r="AK932" s="1039"/>
      <c r="AL932" s="1039"/>
      <c r="AM932" s="1039"/>
      <c r="AN932" s="1039"/>
      <c r="AO932" s="1039"/>
      <c r="AP932" s="1039"/>
      <c r="AQ932" s="1039"/>
      <c r="AR932" s="1039"/>
      <c r="AS932" s="1039"/>
      <c r="AT932" s="1039"/>
      <c r="AU932" s="1039"/>
      <c r="AV932" s="1039"/>
      <c r="AW932" s="1039"/>
      <c r="AX932" s="1039"/>
      <c r="AY932" s="1039"/>
      <c r="AZ932" s="1039"/>
      <c r="BA932" s="1039"/>
      <c r="BB932" s="1039"/>
      <c r="BC932" s="1039"/>
      <c r="BD932" s="1039"/>
      <c r="BE932" s="1039"/>
      <c r="BF932" s="1039"/>
      <c r="BG932" s="1039"/>
      <c r="BH932" s="1039"/>
      <c r="BI932" s="1039"/>
      <c r="BJ932" s="1039"/>
      <c r="BK932" s="1039"/>
      <c r="BL932" s="1039"/>
      <c r="BM932" s="1039"/>
      <c r="BN932" s="1039"/>
      <c r="BO932" s="1039"/>
      <c r="BP932" s="1039"/>
      <c r="BQ932" s="1039"/>
      <c r="BR932" s="1039"/>
      <c r="BS932" s="1039"/>
      <c r="BT932" s="1039"/>
      <c r="BU932" s="1039"/>
      <c r="BV932" s="1039"/>
      <c r="BW932" s="1039"/>
      <c r="BX932" s="1039"/>
      <c r="BY932" s="1039"/>
      <c r="BZ932" s="1039"/>
      <c r="CA932" s="1039"/>
      <c r="CB932" s="1039"/>
      <c r="CC932" s="1039"/>
      <c r="CD932" s="1039"/>
      <c r="CE932" s="1039"/>
      <c r="CF932" s="1039"/>
      <c r="CG932" s="1039"/>
      <c r="CH932" s="1039"/>
      <c r="CI932" s="1039"/>
      <c r="CJ932" s="1039"/>
      <c r="CK932" s="1039"/>
      <c r="CL932" s="1039"/>
      <c r="CM932" s="1039"/>
      <c r="CN932" s="1039"/>
      <c r="CO932" s="1039"/>
      <c r="CP932" s="1039"/>
      <c r="CQ932" s="1039"/>
      <c r="CR932" s="1039"/>
      <c r="CS932" s="1039"/>
      <c r="CT932" s="1039"/>
      <c r="CU932" s="1039"/>
      <c r="CV932" s="1039"/>
      <c r="CW932" s="1039"/>
      <c r="CX932" s="1039"/>
      <c r="CY932" s="1039"/>
      <c r="CZ932" s="1039"/>
      <c r="DA932" s="1039"/>
      <c r="DB932" s="1039"/>
      <c r="DC932" s="1039"/>
      <c r="DD932" s="1039"/>
      <c r="DE932" s="1039"/>
      <c r="DF932" s="1039"/>
      <c r="DG932" s="1039"/>
      <c r="DH932" s="1039"/>
      <c r="DI932" s="1039"/>
      <c r="DJ932" s="1039"/>
      <c r="DK932" s="1039"/>
      <c r="DL932" s="1039"/>
      <c r="DM932" s="1039"/>
      <c r="DN932" s="1039"/>
      <c r="DO932" s="1039"/>
      <c r="DP932" s="1039"/>
      <c r="DQ932" s="1039"/>
      <c r="DR932" s="1039"/>
      <c r="DS932" s="1039"/>
      <c r="DT932" s="1039"/>
      <c r="DU932" s="1039"/>
      <c r="DV932" s="1039"/>
      <c r="DW932" s="1039"/>
      <c r="DX932" s="1039"/>
      <c r="DY932" s="1039"/>
      <c r="DZ932" s="1039"/>
      <c r="EA932" s="1039"/>
      <c r="EB932" s="1039"/>
      <c r="EC932" s="1039"/>
      <c r="ED932" s="1039"/>
      <c r="EE932" s="1039"/>
      <c r="EF932" s="1039"/>
      <c r="EG932" s="1039"/>
      <c r="EH932" s="1039"/>
      <c r="EI932" s="1039"/>
      <c r="EJ932" s="1039"/>
      <c r="EK932" s="1039"/>
      <c r="EL932" s="1039"/>
      <c r="EM932" s="1039"/>
      <c r="EN932" s="1039"/>
      <c r="EO932" s="1039"/>
      <c r="EP932" s="1039"/>
      <c r="EQ932" s="1039"/>
      <c r="ER932" s="1039"/>
      <c r="ES932" s="1039"/>
    </row>
    <row r="933" spans="1:149" s="983" customFormat="1" ht="15" customHeight="1">
      <c r="B933" s="1047"/>
      <c r="P933" s="1039"/>
      <c r="Q933" s="1039"/>
      <c r="R933" s="1039"/>
      <c r="S933" s="1039"/>
      <c r="T933" s="1039"/>
      <c r="U933" s="1039"/>
      <c r="V933" s="1039"/>
      <c r="W933" s="1039"/>
      <c r="X933" s="1039"/>
      <c r="Y933" s="1039"/>
      <c r="Z933" s="1039"/>
      <c r="AA933" s="1039"/>
      <c r="AB933" s="1039"/>
      <c r="AC933" s="1039"/>
      <c r="AD933" s="1039"/>
      <c r="AE933" s="1039"/>
      <c r="AF933" s="1039"/>
      <c r="AG933" s="1039"/>
      <c r="AH933" s="1039"/>
      <c r="AI933" s="1039"/>
      <c r="AJ933" s="1039"/>
      <c r="AK933" s="1039"/>
      <c r="AL933" s="1039"/>
      <c r="AM933" s="1039"/>
      <c r="AN933" s="1039"/>
      <c r="AO933" s="1039"/>
      <c r="AP933" s="1039"/>
      <c r="AQ933" s="1039"/>
      <c r="AR933" s="1039"/>
      <c r="AS933" s="1039"/>
      <c r="AT933" s="1039"/>
      <c r="AU933" s="1039"/>
      <c r="AV933" s="1039"/>
      <c r="AW933" s="1039"/>
      <c r="AX933" s="1039"/>
      <c r="AY933" s="1039"/>
      <c r="AZ933" s="1039"/>
      <c r="BA933" s="1039"/>
      <c r="BB933" s="1039"/>
      <c r="BC933" s="1039"/>
      <c r="BD933" s="1039"/>
      <c r="BE933" s="1039"/>
      <c r="BF933" s="1039"/>
      <c r="BG933" s="1039"/>
      <c r="BH933" s="1039"/>
      <c r="BI933" s="1039"/>
      <c r="BJ933" s="1039"/>
      <c r="BK933" s="1039"/>
      <c r="BL933" s="1039"/>
      <c r="BM933" s="1039"/>
      <c r="BN933" s="1039"/>
      <c r="BO933" s="1039"/>
      <c r="BP933" s="1039"/>
      <c r="BQ933" s="1039"/>
      <c r="BR933" s="1039"/>
      <c r="BS933" s="1039"/>
      <c r="BT933" s="1039"/>
      <c r="BU933" s="1039"/>
      <c r="BV933" s="1039"/>
      <c r="BW933" s="1039"/>
      <c r="BX933" s="1039"/>
      <c r="BY933" s="1039"/>
      <c r="BZ933" s="1039"/>
      <c r="CA933" s="1039"/>
      <c r="CB933" s="1039"/>
      <c r="CC933" s="1039"/>
      <c r="CD933" s="1039"/>
      <c r="CE933" s="1039"/>
      <c r="CF933" s="1039"/>
      <c r="CG933" s="1039"/>
      <c r="CH933" s="1039"/>
      <c r="CI933" s="1039"/>
      <c r="CJ933" s="1039"/>
      <c r="CK933" s="1039"/>
      <c r="CL933" s="1039"/>
      <c r="CM933" s="1039"/>
      <c r="CN933" s="1039"/>
      <c r="CO933" s="1039"/>
      <c r="CP933" s="1039"/>
      <c r="CQ933" s="1039"/>
      <c r="CR933" s="1039"/>
      <c r="CS933" s="1039"/>
      <c r="CT933" s="1039"/>
      <c r="CU933" s="1039"/>
      <c r="CV933" s="1039"/>
      <c r="CW933" s="1039"/>
      <c r="CX933" s="1039"/>
      <c r="CY933" s="1039"/>
      <c r="CZ933" s="1039"/>
      <c r="DA933" s="1039"/>
      <c r="DB933" s="1039"/>
      <c r="DC933" s="1039"/>
      <c r="DD933" s="1039"/>
      <c r="DE933" s="1039"/>
      <c r="DF933" s="1039"/>
      <c r="DG933" s="1039"/>
      <c r="DH933" s="1039"/>
      <c r="DI933" s="1039"/>
      <c r="DJ933" s="1039"/>
      <c r="DK933" s="1039"/>
      <c r="DL933" s="1039"/>
      <c r="DM933" s="1039"/>
      <c r="DN933" s="1039"/>
      <c r="DO933" s="1039"/>
      <c r="DP933" s="1039"/>
      <c r="DQ933" s="1039"/>
      <c r="DR933" s="1039"/>
      <c r="DS933" s="1039"/>
      <c r="DT933" s="1039"/>
      <c r="DU933" s="1039"/>
      <c r="DV933" s="1039"/>
      <c r="DW933" s="1039"/>
      <c r="DX933" s="1039"/>
      <c r="DY933" s="1039"/>
      <c r="DZ933" s="1039"/>
      <c r="EA933" s="1039"/>
      <c r="EB933" s="1039"/>
      <c r="EC933" s="1039"/>
      <c r="ED933" s="1039"/>
      <c r="EE933" s="1039"/>
      <c r="EF933" s="1039"/>
      <c r="EG933" s="1039"/>
      <c r="EH933" s="1039"/>
      <c r="EI933" s="1039"/>
      <c r="EJ933" s="1039"/>
      <c r="EK933" s="1039"/>
      <c r="EL933" s="1039"/>
      <c r="EM933" s="1039"/>
      <c r="EN933" s="1039"/>
      <c r="EO933" s="1039"/>
      <c r="EP933" s="1039"/>
      <c r="EQ933" s="1039"/>
      <c r="ER933" s="1039"/>
      <c r="ES933" s="1039"/>
    </row>
    <row r="934" spans="1:149" s="983" customFormat="1" ht="15" customHeight="1">
      <c r="B934" s="1047"/>
      <c r="P934" s="1039"/>
      <c r="Q934" s="1039"/>
      <c r="R934" s="1039"/>
      <c r="S934" s="1039"/>
      <c r="T934" s="1039"/>
      <c r="U934" s="1039"/>
      <c r="V934" s="1039"/>
      <c r="W934" s="1039"/>
      <c r="X934" s="1039"/>
      <c r="Y934" s="1039"/>
      <c r="Z934" s="1039"/>
      <c r="AA934" s="1039"/>
      <c r="AB934" s="1039"/>
      <c r="AC934" s="1039"/>
      <c r="AD934" s="1039"/>
      <c r="AE934" s="1039"/>
      <c r="AF934" s="1039"/>
      <c r="AG934" s="1039"/>
      <c r="AH934" s="1039"/>
      <c r="AI934" s="1039"/>
      <c r="AJ934" s="1039"/>
      <c r="AK934" s="1039"/>
      <c r="AL934" s="1039"/>
      <c r="AM934" s="1039"/>
      <c r="AN934" s="1039"/>
      <c r="AO934" s="1039"/>
      <c r="AP934" s="1039"/>
      <c r="AQ934" s="1039"/>
      <c r="AR934" s="1039"/>
      <c r="AS934" s="1039"/>
      <c r="AT934" s="1039"/>
      <c r="AU934" s="1039"/>
      <c r="AV934" s="1039"/>
      <c r="AW934" s="1039"/>
      <c r="AX934" s="1039"/>
      <c r="AY934" s="1039"/>
      <c r="AZ934" s="1039"/>
      <c r="BA934" s="1039"/>
      <c r="BB934" s="1039"/>
      <c r="BC934" s="1039"/>
      <c r="BD934" s="1039"/>
      <c r="BE934" s="1039"/>
      <c r="BF934" s="1039"/>
      <c r="BG934" s="1039"/>
      <c r="BH934" s="1039"/>
      <c r="BI934" s="1039"/>
      <c r="BJ934" s="1039"/>
      <c r="BK934" s="1039"/>
      <c r="BL934" s="1039"/>
      <c r="BM934" s="1039"/>
      <c r="BN934" s="1039"/>
      <c r="BO934" s="1039"/>
      <c r="BP934" s="1039"/>
      <c r="BQ934" s="1039"/>
      <c r="BR934" s="1039"/>
      <c r="BS934" s="1039"/>
      <c r="BT934" s="1039"/>
      <c r="BU934" s="1039"/>
      <c r="BV934" s="1039"/>
      <c r="BW934" s="1039"/>
      <c r="BX934" s="1039"/>
      <c r="BY934" s="1039"/>
      <c r="BZ934" s="1039"/>
      <c r="CA934" s="1039"/>
      <c r="CB934" s="1039"/>
      <c r="CC934" s="1039"/>
      <c r="CD934" s="1039"/>
      <c r="CE934" s="1039"/>
      <c r="CF934" s="1039"/>
      <c r="CG934" s="1039"/>
      <c r="CH934" s="1039"/>
      <c r="CI934" s="1039"/>
      <c r="CJ934" s="1039"/>
      <c r="CK934" s="1039"/>
      <c r="CL934" s="1039"/>
      <c r="CM934" s="1039"/>
      <c r="CN934" s="1039"/>
      <c r="CO934" s="1039"/>
      <c r="CP934" s="1039"/>
      <c r="CQ934" s="1039"/>
      <c r="CR934" s="1039"/>
      <c r="CS934" s="1039"/>
      <c r="CT934" s="1039"/>
      <c r="CU934" s="1039"/>
      <c r="CV934" s="1039"/>
      <c r="CW934" s="1039"/>
      <c r="CX934" s="1039"/>
      <c r="CY934" s="1039"/>
      <c r="CZ934" s="1039"/>
      <c r="DA934" s="1039"/>
      <c r="DB934" s="1039"/>
      <c r="DC934" s="1039"/>
      <c r="DD934" s="1039"/>
      <c r="DE934" s="1039"/>
      <c r="DF934" s="1039"/>
      <c r="DG934" s="1039"/>
      <c r="DH934" s="1039"/>
      <c r="DI934" s="1039"/>
      <c r="DJ934" s="1039"/>
      <c r="DK934" s="1039"/>
      <c r="DL934" s="1039"/>
      <c r="DM934" s="1039"/>
      <c r="DN934" s="1039"/>
      <c r="DO934" s="1039"/>
      <c r="DP934" s="1039"/>
      <c r="DQ934" s="1039"/>
      <c r="DR934" s="1039"/>
      <c r="DS934" s="1039"/>
      <c r="DT934" s="1039"/>
      <c r="DU934" s="1039"/>
      <c r="DV934" s="1039"/>
      <c r="DW934" s="1039"/>
      <c r="DX934" s="1039"/>
      <c r="DY934" s="1039"/>
      <c r="DZ934" s="1039"/>
      <c r="EA934" s="1039"/>
      <c r="EB934" s="1039"/>
      <c r="EC934" s="1039"/>
      <c r="ED934" s="1039"/>
      <c r="EE934" s="1039"/>
      <c r="EF934" s="1039"/>
      <c r="EG934" s="1039"/>
      <c r="EH934" s="1039"/>
      <c r="EI934" s="1039"/>
      <c r="EJ934" s="1039"/>
      <c r="EK934" s="1039"/>
      <c r="EL934" s="1039"/>
      <c r="EM934" s="1039"/>
      <c r="EN934" s="1039"/>
      <c r="EO934" s="1039"/>
      <c r="EP934" s="1039"/>
      <c r="EQ934" s="1039"/>
      <c r="ER934" s="1039"/>
      <c r="ES934" s="1039"/>
    </row>
    <row r="935" spans="1:149" s="983" customFormat="1" ht="15" customHeight="1">
      <c r="B935" s="1047"/>
    </row>
    <row r="936" spans="1:149" s="983" customFormat="1" ht="15" customHeight="1">
      <c r="B936" s="1047"/>
    </row>
    <row r="937" spans="1:149" s="1040" customFormat="1" ht="15" customHeight="1">
      <c r="A937" s="983"/>
      <c r="B937" s="1047"/>
      <c r="C937" s="983"/>
      <c r="D937" s="983"/>
      <c r="E937" s="983"/>
      <c r="F937" s="983"/>
      <c r="G937" s="983"/>
      <c r="H937" s="983"/>
      <c r="I937" s="983"/>
      <c r="J937" s="1039"/>
      <c r="K937" s="1039"/>
      <c r="L937" s="1039"/>
      <c r="M937" s="1039"/>
      <c r="N937" s="1039"/>
      <c r="O937" s="1039"/>
      <c r="P937" s="983"/>
      <c r="Q937" s="983"/>
      <c r="R937" s="983"/>
      <c r="S937" s="983"/>
      <c r="T937" s="983"/>
      <c r="U937" s="983"/>
      <c r="V937" s="983"/>
      <c r="W937" s="983"/>
      <c r="X937" s="983"/>
      <c r="Y937" s="983"/>
      <c r="Z937" s="983"/>
      <c r="AA937" s="983"/>
      <c r="AB937" s="983"/>
      <c r="AC937" s="983"/>
      <c r="AD937" s="983"/>
      <c r="AE937" s="983"/>
      <c r="AF937" s="983"/>
      <c r="AG937" s="983"/>
      <c r="AH937" s="983"/>
      <c r="AI937" s="983"/>
      <c r="AJ937" s="983"/>
      <c r="AK937" s="983"/>
      <c r="AL937" s="983"/>
      <c r="AM937" s="983"/>
      <c r="AN937" s="983"/>
      <c r="AO937" s="983"/>
      <c r="AP937" s="983"/>
      <c r="AQ937" s="983"/>
      <c r="AR937" s="983"/>
      <c r="AS937" s="983"/>
      <c r="AT937" s="983"/>
      <c r="AU937" s="983"/>
      <c r="AV937" s="983"/>
      <c r="AW937" s="983"/>
      <c r="AX937" s="983"/>
      <c r="AY937" s="983"/>
      <c r="AZ937" s="983"/>
      <c r="BA937" s="983"/>
      <c r="BB937" s="983"/>
      <c r="BC937" s="983"/>
      <c r="BD937" s="983"/>
      <c r="BE937" s="983"/>
      <c r="BF937" s="983"/>
      <c r="BG937" s="983"/>
      <c r="BH937" s="983"/>
      <c r="BI937" s="983"/>
      <c r="BJ937" s="983"/>
      <c r="BK937" s="983"/>
      <c r="BL937" s="983"/>
      <c r="BM937" s="983"/>
      <c r="BN937" s="983"/>
      <c r="BO937" s="983"/>
      <c r="BP937" s="983"/>
      <c r="BQ937" s="983"/>
      <c r="BR937" s="983"/>
      <c r="BS937" s="983"/>
      <c r="BT937" s="983"/>
      <c r="BU937" s="983"/>
      <c r="BV937" s="983"/>
      <c r="BW937" s="983"/>
      <c r="BX937" s="983"/>
      <c r="BY937" s="983"/>
      <c r="BZ937" s="983"/>
      <c r="CA937" s="983"/>
      <c r="CB937" s="983"/>
      <c r="CC937" s="983"/>
      <c r="CD937" s="983"/>
      <c r="CE937" s="983"/>
      <c r="CF937" s="983"/>
      <c r="CG937" s="983"/>
      <c r="CH937" s="983"/>
      <c r="CI937" s="983"/>
      <c r="CJ937" s="983"/>
      <c r="CK937" s="983"/>
      <c r="CL937" s="983"/>
      <c r="CM937" s="983"/>
      <c r="CN937" s="983"/>
      <c r="CO937" s="983"/>
      <c r="CP937" s="983"/>
      <c r="CQ937" s="983"/>
      <c r="CR937" s="983"/>
      <c r="CS937" s="983"/>
      <c r="CT937" s="983"/>
      <c r="CU937" s="983"/>
      <c r="CV937" s="983"/>
      <c r="CW937" s="983"/>
      <c r="CX937" s="983"/>
      <c r="CY937" s="983"/>
      <c r="CZ937" s="983"/>
      <c r="DA937" s="983"/>
      <c r="DB937" s="983"/>
      <c r="DC937" s="983"/>
      <c r="DD937" s="983"/>
      <c r="DE937" s="983"/>
      <c r="DF937" s="983"/>
      <c r="DG937" s="983"/>
      <c r="DH937" s="983"/>
      <c r="DI937" s="983"/>
      <c r="DJ937" s="983"/>
      <c r="DK937" s="983"/>
      <c r="DL937" s="983"/>
      <c r="DM937" s="983"/>
      <c r="DN937" s="983"/>
      <c r="DO937" s="983"/>
      <c r="DP937" s="983"/>
      <c r="DQ937" s="983"/>
      <c r="DR937" s="983"/>
      <c r="DS937" s="983"/>
      <c r="DT937" s="983"/>
      <c r="DU937" s="983"/>
      <c r="DV937" s="983"/>
      <c r="DW937" s="983"/>
      <c r="DX937" s="983"/>
      <c r="DY937" s="983"/>
      <c r="DZ937" s="983"/>
      <c r="EA937" s="983"/>
      <c r="EB937" s="983"/>
      <c r="EC937" s="983"/>
      <c r="ED937" s="983"/>
      <c r="EE937" s="983"/>
      <c r="EF937" s="983"/>
      <c r="EG937" s="983"/>
      <c r="EH937" s="983"/>
      <c r="EI937" s="983"/>
      <c r="EJ937" s="983"/>
      <c r="EK937" s="983"/>
      <c r="EL937" s="983"/>
      <c r="EM937" s="983"/>
      <c r="EN937" s="983"/>
      <c r="EO937" s="983"/>
      <c r="EP937" s="983"/>
      <c r="EQ937" s="983"/>
      <c r="ER937" s="983"/>
      <c r="ES937" s="983"/>
    </row>
    <row r="938" spans="1:149" s="1040" customFormat="1" ht="15" customHeight="1">
      <c r="A938" s="983"/>
      <c r="B938" s="1047"/>
      <c r="C938" s="983"/>
      <c r="D938" s="983"/>
      <c r="E938" s="983"/>
      <c r="F938" s="983"/>
      <c r="G938" s="983"/>
      <c r="H938" s="983"/>
      <c r="I938" s="983"/>
      <c r="J938" s="1039"/>
      <c r="K938" s="1039"/>
      <c r="L938" s="1039"/>
      <c r="M938" s="1039"/>
      <c r="N938" s="1039"/>
      <c r="O938" s="1039"/>
      <c r="P938" s="983"/>
      <c r="Q938" s="983"/>
      <c r="R938" s="983"/>
      <c r="S938" s="983"/>
      <c r="T938" s="983"/>
      <c r="U938" s="983"/>
      <c r="V938" s="983"/>
      <c r="W938" s="983"/>
      <c r="X938" s="983"/>
      <c r="Y938" s="983"/>
      <c r="Z938" s="983"/>
      <c r="AA938" s="983"/>
      <c r="AB938" s="983"/>
      <c r="AC938" s="983"/>
      <c r="AD938" s="983"/>
      <c r="AE938" s="983"/>
      <c r="AF938" s="983"/>
      <c r="AG938" s="983"/>
      <c r="AH938" s="983"/>
      <c r="AI938" s="983"/>
      <c r="AJ938" s="983"/>
      <c r="AK938" s="983"/>
      <c r="AL938" s="983"/>
      <c r="AM938" s="983"/>
      <c r="AN938" s="983"/>
      <c r="AO938" s="983"/>
      <c r="AP938" s="983"/>
      <c r="AQ938" s="983"/>
      <c r="AR938" s="983"/>
      <c r="AS938" s="983"/>
      <c r="AT938" s="983"/>
      <c r="AU938" s="983"/>
      <c r="AV938" s="983"/>
      <c r="AW938" s="983"/>
      <c r="AX938" s="983"/>
      <c r="AY938" s="983"/>
      <c r="AZ938" s="983"/>
      <c r="BA938" s="983"/>
      <c r="BB938" s="983"/>
      <c r="BC938" s="983"/>
      <c r="BD938" s="983"/>
      <c r="BE938" s="983"/>
      <c r="BF938" s="983"/>
      <c r="BG938" s="983"/>
      <c r="BH938" s="983"/>
      <c r="BI938" s="983"/>
      <c r="BJ938" s="983"/>
      <c r="BK938" s="983"/>
      <c r="BL938" s="983"/>
      <c r="BM938" s="983"/>
      <c r="BN938" s="983"/>
      <c r="BO938" s="983"/>
      <c r="BP938" s="983"/>
      <c r="BQ938" s="983"/>
      <c r="BR938" s="983"/>
      <c r="BS938" s="983"/>
      <c r="BT938" s="983"/>
      <c r="BU938" s="983"/>
      <c r="BV938" s="983"/>
      <c r="BW938" s="983"/>
      <c r="BX938" s="983"/>
      <c r="BY938" s="983"/>
      <c r="BZ938" s="983"/>
      <c r="CA938" s="983"/>
      <c r="CB938" s="983"/>
      <c r="CC938" s="983"/>
      <c r="CD938" s="983"/>
      <c r="CE938" s="983"/>
      <c r="CF938" s="983"/>
      <c r="CG938" s="983"/>
      <c r="CH938" s="983"/>
      <c r="CI938" s="983"/>
      <c r="CJ938" s="983"/>
      <c r="CK938" s="983"/>
      <c r="CL938" s="983"/>
      <c r="CM938" s="983"/>
      <c r="CN938" s="983"/>
      <c r="CO938" s="983"/>
      <c r="CP938" s="983"/>
      <c r="CQ938" s="983"/>
      <c r="CR938" s="983"/>
      <c r="CS938" s="983"/>
      <c r="CT938" s="983"/>
      <c r="CU938" s="983"/>
      <c r="CV938" s="983"/>
      <c r="CW938" s="983"/>
      <c r="CX938" s="983"/>
      <c r="CY938" s="983"/>
      <c r="CZ938" s="983"/>
      <c r="DA938" s="983"/>
      <c r="DB938" s="983"/>
      <c r="DC938" s="983"/>
      <c r="DD938" s="983"/>
      <c r="DE938" s="983"/>
      <c r="DF938" s="983"/>
      <c r="DG938" s="983"/>
      <c r="DH938" s="983"/>
      <c r="DI938" s="983"/>
      <c r="DJ938" s="983"/>
      <c r="DK938" s="983"/>
      <c r="DL938" s="983"/>
      <c r="DM938" s="983"/>
      <c r="DN938" s="983"/>
      <c r="DO938" s="983"/>
      <c r="DP938" s="983"/>
      <c r="DQ938" s="983"/>
      <c r="DR938" s="983"/>
      <c r="DS938" s="983"/>
      <c r="DT938" s="983"/>
      <c r="DU938" s="983"/>
      <c r="DV938" s="983"/>
      <c r="DW938" s="983"/>
      <c r="DX938" s="983"/>
      <c r="DY938" s="983"/>
      <c r="DZ938" s="983"/>
      <c r="EA938" s="983"/>
      <c r="EB938" s="983"/>
      <c r="EC938" s="983"/>
      <c r="ED938" s="983"/>
      <c r="EE938" s="983"/>
      <c r="EF938" s="983"/>
      <c r="EG938" s="983"/>
      <c r="EH938" s="983"/>
      <c r="EI938" s="983"/>
      <c r="EJ938" s="983"/>
      <c r="EK938" s="983"/>
      <c r="EL938" s="983"/>
      <c r="EM938" s="983"/>
      <c r="EN938" s="983"/>
      <c r="EO938" s="983"/>
      <c r="EP938" s="983"/>
      <c r="EQ938" s="983"/>
      <c r="ER938" s="983"/>
      <c r="ES938" s="983"/>
    </row>
    <row r="939" spans="1:149" s="1040" customFormat="1" ht="15" customHeight="1">
      <c r="A939" s="983"/>
      <c r="B939" s="1047"/>
      <c r="C939" s="983"/>
      <c r="D939" s="983"/>
      <c r="E939" s="983"/>
      <c r="F939" s="983"/>
      <c r="G939" s="983"/>
      <c r="H939" s="983"/>
      <c r="I939" s="983"/>
      <c r="J939" s="1039"/>
      <c r="K939" s="1039"/>
      <c r="L939" s="1039"/>
      <c r="M939" s="1039"/>
      <c r="N939" s="1039"/>
      <c r="O939" s="1039"/>
      <c r="P939" s="1039"/>
      <c r="Q939" s="1039"/>
      <c r="R939" s="1039"/>
      <c r="S939" s="1039"/>
      <c r="T939" s="1039"/>
      <c r="U939" s="1039"/>
      <c r="V939" s="1039"/>
      <c r="W939" s="1039"/>
      <c r="X939" s="1039"/>
      <c r="Y939" s="1039"/>
      <c r="Z939" s="1039"/>
      <c r="AA939" s="1039"/>
      <c r="AB939" s="1039"/>
      <c r="AC939" s="1039"/>
      <c r="AD939" s="1039"/>
      <c r="AE939" s="1039"/>
      <c r="AF939" s="1039"/>
      <c r="AG939" s="1039"/>
      <c r="AH939" s="1039"/>
      <c r="AI939" s="1039"/>
      <c r="AJ939" s="1039"/>
      <c r="AK939" s="1039"/>
      <c r="AL939" s="1039"/>
      <c r="AM939" s="1039"/>
      <c r="AN939" s="1039"/>
      <c r="AO939" s="1039"/>
      <c r="AP939" s="1039"/>
      <c r="AQ939" s="1039"/>
      <c r="AR939" s="1039"/>
      <c r="AS939" s="1039"/>
      <c r="AT939" s="1039"/>
      <c r="AU939" s="1039"/>
      <c r="AV939" s="1039"/>
      <c r="AW939" s="1039"/>
      <c r="AX939" s="1039"/>
      <c r="AY939" s="1039"/>
      <c r="AZ939" s="1039"/>
      <c r="BA939" s="1039"/>
      <c r="BB939" s="1039"/>
      <c r="BC939" s="1039"/>
      <c r="BD939" s="1039"/>
      <c r="BE939" s="1039"/>
      <c r="BF939" s="1039"/>
      <c r="BG939" s="1039"/>
      <c r="BH939" s="1039"/>
      <c r="BI939" s="1039"/>
      <c r="BJ939" s="1039"/>
      <c r="BK939" s="1039"/>
      <c r="BL939" s="1039"/>
      <c r="BM939" s="1039"/>
      <c r="BN939" s="1039"/>
      <c r="BO939" s="1039"/>
      <c r="BP939" s="1039"/>
      <c r="BQ939" s="1039"/>
      <c r="BR939" s="1039"/>
      <c r="BS939" s="1039"/>
      <c r="BT939" s="1039"/>
      <c r="BU939" s="1039"/>
      <c r="BV939" s="1039"/>
      <c r="BW939" s="1039"/>
      <c r="BX939" s="1039"/>
      <c r="BY939" s="1039"/>
      <c r="BZ939" s="1039"/>
      <c r="CA939" s="1039"/>
      <c r="CB939" s="1039"/>
      <c r="CC939" s="1039"/>
      <c r="CD939" s="1039"/>
      <c r="CE939" s="1039"/>
      <c r="CF939" s="1039"/>
      <c r="CG939" s="1039"/>
      <c r="CH939" s="1039"/>
      <c r="CI939" s="1039"/>
      <c r="CJ939" s="1039"/>
      <c r="CK939" s="1039"/>
      <c r="CL939" s="1039"/>
      <c r="CM939" s="1039"/>
      <c r="CN939" s="1039"/>
      <c r="CO939" s="1039"/>
      <c r="CP939" s="1039"/>
      <c r="CQ939" s="1039"/>
      <c r="CR939" s="1039"/>
      <c r="CS939" s="1039"/>
      <c r="CT939" s="1039"/>
      <c r="CU939" s="1039"/>
      <c r="CV939" s="1039"/>
      <c r="CW939" s="1039"/>
      <c r="CX939" s="1039"/>
      <c r="CY939" s="1039"/>
      <c r="CZ939" s="1039"/>
      <c r="DA939" s="1039"/>
      <c r="DB939" s="1039"/>
      <c r="DC939" s="1039"/>
      <c r="DD939" s="1039"/>
      <c r="DE939" s="1039"/>
      <c r="DF939" s="1039"/>
      <c r="DG939" s="1039"/>
      <c r="DH939" s="1039"/>
      <c r="DI939" s="1039"/>
      <c r="DJ939" s="1039"/>
      <c r="DK939" s="1039"/>
      <c r="DL939" s="1039"/>
      <c r="DM939" s="1039"/>
      <c r="DN939" s="1039"/>
      <c r="DO939" s="1039"/>
      <c r="DP939" s="1039"/>
      <c r="DQ939" s="1039"/>
      <c r="DR939" s="1039"/>
      <c r="DS939" s="1039"/>
      <c r="DT939" s="1039"/>
      <c r="DU939" s="1039"/>
      <c r="DV939" s="1039"/>
      <c r="DW939" s="1039"/>
      <c r="DX939" s="1039"/>
      <c r="DY939" s="1039"/>
      <c r="DZ939" s="1039"/>
      <c r="EA939" s="1039"/>
      <c r="EB939" s="1039"/>
      <c r="EC939" s="1039"/>
      <c r="ED939" s="1039"/>
      <c r="EE939" s="1039"/>
      <c r="EF939" s="1039"/>
      <c r="EG939" s="1039"/>
      <c r="EH939" s="1039"/>
      <c r="EI939" s="1039"/>
      <c r="EJ939" s="1039"/>
      <c r="EK939" s="1039"/>
      <c r="EL939" s="1039"/>
      <c r="EM939" s="1039"/>
      <c r="EN939" s="1039"/>
      <c r="EO939" s="1039"/>
      <c r="EP939" s="1039"/>
      <c r="EQ939" s="1039"/>
      <c r="ER939" s="1039"/>
      <c r="ES939" s="1039"/>
    </row>
    <row r="940" spans="1:149" s="1040" customFormat="1" ht="15" customHeight="1">
      <c r="A940" s="983"/>
      <c r="B940" s="1047"/>
      <c r="C940" s="983"/>
      <c r="D940" s="983"/>
      <c r="E940" s="983"/>
      <c r="F940" s="983"/>
      <c r="G940" s="983"/>
      <c r="H940" s="983"/>
      <c r="I940" s="983"/>
      <c r="J940" s="1039"/>
      <c r="K940" s="1039"/>
      <c r="L940" s="1039"/>
      <c r="M940" s="1039"/>
      <c r="N940" s="1039"/>
      <c r="O940" s="1039"/>
      <c r="P940" s="1039"/>
      <c r="Q940" s="1039"/>
      <c r="R940" s="1039"/>
      <c r="S940" s="1039"/>
      <c r="T940" s="1039"/>
      <c r="U940" s="1039"/>
      <c r="V940" s="1039"/>
      <c r="W940" s="1039"/>
      <c r="X940" s="1039"/>
      <c r="Y940" s="1039"/>
      <c r="Z940" s="1039"/>
      <c r="AA940" s="1039"/>
      <c r="AB940" s="1039"/>
      <c r="AC940" s="1039"/>
      <c r="AD940" s="1039"/>
      <c r="AE940" s="1039"/>
      <c r="AF940" s="1039"/>
      <c r="AG940" s="1039"/>
      <c r="AH940" s="1039"/>
      <c r="AI940" s="1039"/>
      <c r="AJ940" s="1039"/>
      <c r="AK940" s="1039"/>
      <c r="AL940" s="1039"/>
      <c r="AM940" s="1039"/>
      <c r="AN940" s="1039"/>
      <c r="AO940" s="1039"/>
      <c r="AP940" s="1039"/>
      <c r="AQ940" s="1039"/>
      <c r="AR940" s="1039"/>
      <c r="AS940" s="1039"/>
      <c r="AT940" s="1039"/>
      <c r="AU940" s="1039"/>
      <c r="AV940" s="1039"/>
      <c r="AW940" s="1039"/>
      <c r="AX940" s="1039"/>
      <c r="AY940" s="1039"/>
      <c r="AZ940" s="1039"/>
      <c r="BA940" s="1039"/>
      <c r="BB940" s="1039"/>
      <c r="BC940" s="1039"/>
      <c r="BD940" s="1039"/>
      <c r="BE940" s="1039"/>
      <c r="BF940" s="1039"/>
      <c r="BG940" s="1039"/>
      <c r="BH940" s="1039"/>
      <c r="BI940" s="1039"/>
      <c r="BJ940" s="1039"/>
      <c r="BK940" s="1039"/>
      <c r="BL940" s="1039"/>
      <c r="BM940" s="1039"/>
      <c r="BN940" s="1039"/>
      <c r="BO940" s="1039"/>
      <c r="BP940" s="1039"/>
      <c r="BQ940" s="1039"/>
      <c r="BR940" s="1039"/>
      <c r="BS940" s="1039"/>
      <c r="BT940" s="1039"/>
      <c r="BU940" s="1039"/>
      <c r="BV940" s="1039"/>
      <c r="BW940" s="1039"/>
      <c r="BX940" s="1039"/>
      <c r="BY940" s="1039"/>
      <c r="BZ940" s="1039"/>
      <c r="CA940" s="1039"/>
      <c r="CB940" s="1039"/>
      <c r="CC940" s="1039"/>
      <c r="CD940" s="1039"/>
      <c r="CE940" s="1039"/>
      <c r="CF940" s="1039"/>
      <c r="CG940" s="1039"/>
      <c r="CH940" s="1039"/>
      <c r="CI940" s="1039"/>
      <c r="CJ940" s="1039"/>
      <c r="CK940" s="1039"/>
      <c r="CL940" s="1039"/>
      <c r="CM940" s="1039"/>
      <c r="CN940" s="1039"/>
      <c r="CO940" s="1039"/>
      <c r="CP940" s="1039"/>
      <c r="CQ940" s="1039"/>
      <c r="CR940" s="1039"/>
      <c r="CS940" s="1039"/>
      <c r="CT940" s="1039"/>
      <c r="CU940" s="1039"/>
      <c r="CV940" s="1039"/>
      <c r="CW940" s="1039"/>
      <c r="CX940" s="1039"/>
      <c r="CY940" s="1039"/>
      <c r="CZ940" s="1039"/>
      <c r="DA940" s="1039"/>
      <c r="DB940" s="1039"/>
      <c r="DC940" s="1039"/>
      <c r="DD940" s="1039"/>
      <c r="DE940" s="1039"/>
      <c r="DF940" s="1039"/>
      <c r="DG940" s="1039"/>
      <c r="DH940" s="1039"/>
      <c r="DI940" s="1039"/>
      <c r="DJ940" s="1039"/>
      <c r="DK940" s="1039"/>
      <c r="DL940" s="1039"/>
      <c r="DM940" s="1039"/>
      <c r="DN940" s="1039"/>
      <c r="DO940" s="1039"/>
      <c r="DP940" s="1039"/>
      <c r="DQ940" s="1039"/>
      <c r="DR940" s="1039"/>
      <c r="DS940" s="1039"/>
      <c r="DT940" s="1039"/>
      <c r="DU940" s="1039"/>
      <c r="DV940" s="1039"/>
      <c r="DW940" s="1039"/>
      <c r="DX940" s="1039"/>
      <c r="DY940" s="1039"/>
      <c r="DZ940" s="1039"/>
      <c r="EA940" s="1039"/>
      <c r="EB940" s="1039"/>
      <c r="EC940" s="1039"/>
      <c r="ED940" s="1039"/>
      <c r="EE940" s="1039"/>
      <c r="EF940" s="1039"/>
      <c r="EG940" s="1039"/>
      <c r="EH940" s="1039"/>
      <c r="EI940" s="1039"/>
      <c r="EJ940" s="1039"/>
      <c r="EK940" s="1039"/>
      <c r="EL940" s="1039"/>
      <c r="EM940" s="1039"/>
      <c r="EN940" s="1039"/>
      <c r="EO940" s="1039"/>
      <c r="EP940" s="1039"/>
      <c r="EQ940" s="1039"/>
      <c r="ER940" s="1039"/>
      <c r="ES940" s="1039"/>
    </row>
    <row r="941" spans="1:149" s="983" customFormat="1" ht="15" customHeight="1">
      <c r="B941" s="1047"/>
      <c r="P941" s="1039"/>
      <c r="Q941" s="1039"/>
      <c r="R941" s="1039"/>
      <c r="S941" s="1039"/>
      <c r="T941" s="1039"/>
      <c r="U941" s="1039"/>
      <c r="V941" s="1039"/>
      <c r="W941" s="1039"/>
      <c r="X941" s="1039"/>
      <c r="Y941" s="1039"/>
      <c r="Z941" s="1039"/>
      <c r="AA941" s="1039"/>
      <c r="AB941" s="1039"/>
      <c r="AC941" s="1039"/>
      <c r="AD941" s="1039"/>
      <c r="AE941" s="1039"/>
      <c r="AF941" s="1039"/>
      <c r="AG941" s="1039"/>
      <c r="AH941" s="1039"/>
      <c r="AI941" s="1039"/>
      <c r="AJ941" s="1039"/>
      <c r="AK941" s="1039"/>
      <c r="AL941" s="1039"/>
      <c r="AM941" s="1039"/>
      <c r="AN941" s="1039"/>
      <c r="AO941" s="1039"/>
      <c r="AP941" s="1039"/>
      <c r="AQ941" s="1039"/>
      <c r="AR941" s="1039"/>
      <c r="AS941" s="1039"/>
      <c r="AT941" s="1039"/>
      <c r="AU941" s="1039"/>
      <c r="AV941" s="1039"/>
      <c r="AW941" s="1039"/>
      <c r="AX941" s="1039"/>
      <c r="AY941" s="1039"/>
      <c r="AZ941" s="1039"/>
      <c r="BA941" s="1039"/>
      <c r="BB941" s="1039"/>
      <c r="BC941" s="1039"/>
      <c r="BD941" s="1039"/>
      <c r="BE941" s="1039"/>
      <c r="BF941" s="1039"/>
      <c r="BG941" s="1039"/>
      <c r="BH941" s="1039"/>
      <c r="BI941" s="1039"/>
      <c r="BJ941" s="1039"/>
      <c r="BK941" s="1039"/>
      <c r="BL941" s="1039"/>
      <c r="BM941" s="1039"/>
      <c r="BN941" s="1039"/>
      <c r="BO941" s="1039"/>
      <c r="BP941" s="1039"/>
      <c r="BQ941" s="1039"/>
      <c r="BR941" s="1039"/>
      <c r="BS941" s="1039"/>
      <c r="BT941" s="1039"/>
      <c r="BU941" s="1039"/>
      <c r="BV941" s="1039"/>
      <c r="BW941" s="1039"/>
      <c r="BX941" s="1039"/>
      <c r="BY941" s="1039"/>
      <c r="BZ941" s="1039"/>
      <c r="CA941" s="1039"/>
      <c r="CB941" s="1039"/>
      <c r="CC941" s="1039"/>
      <c r="CD941" s="1039"/>
      <c r="CE941" s="1039"/>
      <c r="CF941" s="1039"/>
      <c r="CG941" s="1039"/>
      <c r="CH941" s="1039"/>
      <c r="CI941" s="1039"/>
      <c r="CJ941" s="1039"/>
      <c r="CK941" s="1039"/>
      <c r="CL941" s="1039"/>
      <c r="CM941" s="1039"/>
      <c r="CN941" s="1039"/>
      <c r="CO941" s="1039"/>
      <c r="CP941" s="1039"/>
      <c r="CQ941" s="1039"/>
      <c r="CR941" s="1039"/>
      <c r="CS941" s="1039"/>
      <c r="CT941" s="1039"/>
      <c r="CU941" s="1039"/>
      <c r="CV941" s="1039"/>
      <c r="CW941" s="1039"/>
      <c r="CX941" s="1039"/>
      <c r="CY941" s="1039"/>
      <c r="CZ941" s="1039"/>
      <c r="DA941" s="1039"/>
      <c r="DB941" s="1039"/>
      <c r="DC941" s="1039"/>
      <c r="DD941" s="1039"/>
      <c r="DE941" s="1039"/>
      <c r="DF941" s="1039"/>
      <c r="DG941" s="1039"/>
      <c r="DH941" s="1039"/>
      <c r="DI941" s="1039"/>
      <c r="DJ941" s="1039"/>
      <c r="DK941" s="1039"/>
      <c r="DL941" s="1039"/>
      <c r="DM941" s="1039"/>
      <c r="DN941" s="1039"/>
      <c r="DO941" s="1039"/>
      <c r="DP941" s="1039"/>
      <c r="DQ941" s="1039"/>
      <c r="DR941" s="1039"/>
      <c r="DS941" s="1039"/>
      <c r="DT941" s="1039"/>
      <c r="DU941" s="1039"/>
      <c r="DV941" s="1039"/>
      <c r="DW941" s="1039"/>
      <c r="DX941" s="1039"/>
      <c r="DY941" s="1039"/>
      <c r="DZ941" s="1039"/>
      <c r="EA941" s="1039"/>
      <c r="EB941" s="1039"/>
      <c r="EC941" s="1039"/>
      <c r="ED941" s="1039"/>
      <c r="EE941" s="1039"/>
      <c r="EF941" s="1039"/>
      <c r="EG941" s="1039"/>
      <c r="EH941" s="1039"/>
      <c r="EI941" s="1039"/>
      <c r="EJ941" s="1039"/>
      <c r="EK941" s="1039"/>
      <c r="EL941" s="1039"/>
      <c r="EM941" s="1039"/>
      <c r="EN941" s="1039"/>
      <c r="EO941" s="1039"/>
      <c r="EP941" s="1039"/>
      <c r="EQ941" s="1039"/>
      <c r="ER941" s="1039"/>
      <c r="ES941" s="1039"/>
    </row>
    <row r="942" spans="1:149" s="983" customFormat="1" ht="15" customHeight="1">
      <c r="B942" s="1047"/>
      <c r="P942" s="1039"/>
      <c r="Q942" s="1039"/>
      <c r="R942" s="1039"/>
      <c r="S942" s="1039"/>
      <c r="T942" s="1039"/>
      <c r="U942" s="1039"/>
      <c r="V942" s="1039"/>
      <c r="W942" s="1039"/>
      <c r="X942" s="1039"/>
      <c r="Y942" s="1039"/>
      <c r="Z942" s="1039"/>
      <c r="AA942" s="1039"/>
      <c r="AB942" s="1039"/>
      <c r="AC942" s="1039"/>
      <c r="AD942" s="1039"/>
      <c r="AE942" s="1039"/>
      <c r="AF942" s="1039"/>
      <c r="AG942" s="1039"/>
      <c r="AH942" s="1039"/>
      <c r="AI942" s="1039"/>
      <c r="AJ942" s="1039"/>
      <c r="AK942" s="1039"/>
      <c r="AL942" s="1039"/>
      <c r="AM942" s="1039"/>
      <c r="AN942" s="1039"/>
      <c r="AO942" s="1039"/>
      <c r="AP942" s="1039"/>
      <c r="AQ942" s="1039"/>
      <c r="AR942" s="1039"/>
      <c r="AS942" s="1039"/>
      <c r="AT942" s="1039"/>
      <c r="AU942" s="1039"/>
      <c r="AV942" s="1039"/>
      <c r="AW942" s="1039"/>
      <c r="AX942" s="1039"/>
      <c r="AY942" s="1039"/>
      <c r="AZ942" s="1039"/>
      <c r="BA942" s="1039"/>
      <c r="BB942" s="1039"/>
      <c r="BC942" s="1039"/>
      <c r="BD942" s="1039"/>
      <c r="BE942" s="1039"/>
      <c r="BF942" s="1039"/>
      <c r="BG942" s="1039"/>
      <c r="BH942" s="1039"/>
      <c r="BI942" s="1039"/>
      <c r="BJ942" s="1039"/>
      <c r="BK942" s="1039"/>
      <c r="BL942" s="1039"/>
      <c r="BM942" s="1039"/>
      <c r="BN942" s="1039"/>
      <c r="BO942" s="1039"/>
      <c r="BP942" s="1039"/>
      <c r="BQ942" s="1039"/>
      <c r="BR942" s="1039"/>
      <c r="BS942" s="1039"/>
      <c r="BT942" s="1039"/>
      <c r="BU942" s="1039"/>
      <c r="BV942" s="1039"/>
      <c r="BW942" s="1039"/>
      <c r="BX942" s="1039"/>
      <c r="BY942" s="1039"/>
      <c r="BZ942" s="1039"/>
      <c r="CA942" s="1039"/>
      <c r="CB942" s="1039"/>
      <c r="CC942" s="1039"/>
      <c r="CD942" s="1039"/>
      <c r="CE942" s="1039"/>
      <c r="CF942" s="1039"/>
      <c r="CG942" s="1039"/>
      <c r="CH942" s="1039"/>
      <c r="CI942" s="1039"/>
      <c r="CJ942" s="1039"/>
      <c r="CK942" s="1039"/>
      <c r="CL942" s="1039"/>
      <c r="CM942" s="1039"/>
      <c r="CN942" s="1039"/>
      <c r="CO942" s="1039"/>
      <c r="CP942" s="1039"/>
      <c r="CQ942" s="1039"/>
      <c r="CR942" s="1039"/>
      <c r="CS942" s="1039"/>
      <c r="CT942" s="1039"/>
      <c r="CU942" s="1039"/>
      <c r="CV942" s="1039"/>
      <c r="CW942" s="1039"/>
      <c r="CX942" s="1039"/>
      <c r="CY942" s="1039"/>
      <c r="CZ942" s="1039"/>
      <c r="DA942" s="1039"/>
      <c r="DB942" s="1039"/>
      <c r="DC942" s="1039"/>
      <c r="DD942" s="1039"/>
      <c r="DE942" s="1039"/>
      <c r="DF942" s="1039"/>
      <c r="DG942" s="1039"/>
      <c r="DH942" s="1039"/>
      <c r="DI942" s="1039"/>
      <c r="DJ942" s="1039"/>
      <c r="DK942" s="1039"/>
      <c r="DL942" s="1039"/>
      <c r="DM942" s="1039"/>
      <c r="DN942" s="1039"/>
      <c r="DO942" s="1039"/>
      <c r="DP942" s="1039"/>
      <c r="DQ942" s="1039"/>
      <c r="DR942" s="1039"/>
      <c r="DS942" s="1039"/>
      <c r="DT942" s="1039"/>
      <c r="DU942" s="1039"/>
      <c r="DV942" s="1039"/>
      <c r="DW942" s="1039"/>
      <c r="DX942" s="1039"/>
      <c r="DY942" s="1039"/>
      <c r="DZ942" s="1039"/>
      <c r="EA942" s="1039"/>
      <c r="EB942" s="1039"/>
      <c r="EC942" s="1039"/>
      <c r="ED942" s="1039"/>
      <c r="EE942" s="1039"/>
      <c r="EF942" s="1039"/>
      <c r="EG942" s="1039"/>
      <c r="EH942" s="1039"/>
      <c r="EI942" s="1039"/>
      <c r="EJ942" s="1039"/>
      <c r="EK942" s="1039"/>
      <c r="EL942" s="1039"/>
      <c r="EM942" s="1039"/>
      <c r="EN942" s="1039"/>
      <c r="EO942" s="1039"/>
      <c r="EP942" s="1039"/>
      <c r="EQ942" s="1039"/>
      <c r="ER942" s="1039"/>
      <c r="ES942" s="1039"/>
    </row>
    <row r="943" spans="1:149" s="983" customFormat="1" ht="15" customHeight="1">
      <c r="B943" s="1047"/>
    </row>
    <row r="944" spans="1:149" s="983" customFormat="1" ht="15" customHeight="1">
      <c r="B944" s="1047"/>
    </row>
    <row r="945" spans="1:149" s="983" customFormat="1" ht="15" customHeight="1">
      <c r="B945" s="1047"/>
    </row>
    <row r="946" spans="1:149" s="983" customFormat="1" ht="15" customHeight="1">
      <c r="B946" s="1047"/>
    </row>
    <row r="947" spans="1:149" s="1040" customFormat="1" ht="15" customHeight="1">
      <c r="A947" s="983"/>
      <c r="B947" s="1047"/>
      <c r="C947" s="983"/>
      <c r="D947" s="983"/>
      <c r="E947" s="983"/>
      <c r="F947" s="983"/>
      <c r="G947" s="983"/>
      <c r="H947" s="983"/>
      <c r="I947" s="983"/>
      <c r="J947" s="1039"/>
      <c r="K947" s="1039"/>
      <c r="L947" s="1039"/>
      <c r="M947" s="1039"/>
      <c r="N947" s="1039"/>
      <c r="O947" s="1039"/>
      <c r="P947" s="1039"/>
      <c r="Q947" s="1039"/>
      <c r="R947" s="1039"/>
      <c r="S947" s="1039"/>
      <c r="T947" s="1039"/>
      <c r="U947" s="1039"/>
      <c r="V947" s="1039"/>
      <c r="W947" s="1039"/>
      <c r="X947" s="1039"/>
      <c r="Y947" s="1039"/>
      <c r="Z947" s="1039"/>
      <c r="AA947" s="1039"/>
      <c r="AB947" s="1039"/>
      <c r="AC947" s="1039"/>
      <c r="AD947" s="1039"/>
      <c r="AE947" s="1039"/>
      <c r="AF947" s="1039"/>
      <c r="AG947" s="1039"/>
      <c r="AH947" s="1039"/>
      <c r="AI947" s="1039"/>
      <c r="AJ947" s="1039"/>
      <c r="AK947" s="1039"/>
      <c r="AL947" s="1039"/>
      <c r="AM947" s="1039"/>
      <c r="AN947" s="1039"/>
      <c r="AO947" s="1039"/>
      <c r="AP947" s="1039"/>
      <c r="AQ947" s="1039"/>
      <c r="AR947" s="1039"/>
      <c r="AS947" s="1039"/>
      <c r="AT947" s="1039"/>
      <c r="AU947" s="1039"/>
      <c r="AV947" s="1039"/>
      <c r="AW947" s="1039"/>
      <c r="AX947" s="1039"/>
      <c r="AY947" s="1039"/>
      <c r="AZ947" s="1039"/>
      <c r="BA947" s="1039"/>
      <c r="BB947" s="1039"/>
      <c r="BC947" s="1039"/>
      <c r="BD947" s="1039"/>
      <c r="BE947" s="1039"/>
      <c r="BF947" s="1039"/>
      <c r="BG947" s="1039"/>
      <c r="BH947" s="1039"/>
      <c r="BI947" s="1039"/>
      <c r="BJ947" s="1039"/>
      <c r="BK947" s="1039"/>
      <c r="BL947" s="1039"/>
      <c r="BM947" s="1039"/>
      <c r="BN947" s="1039"/>
      <c r="BO947" s="1039"/>
      <c r="BP947" s="1039"/>
      <c r="BQ947" s="1039"/>
      <c r="BR947" s="1039"/>
      <c r="BS947" s="1039"/>
      <c r="BT947" s="1039"/>
      <c r="BU947" s="1039"/>
      <c r="BV947" s="1039"/>
      <c r="BW947" s="1039"/>
      <c r="BX947" s="1039"/>
      <c r="BY947" s="1039"/>
      <c r="BZ947" s="1039"/>
      <c r="CA947" s="1039"/>
      <c r="CB947" s="1039"/>
      <c r="CC947" s="1039"/>
      <c r="CD947" s="1039"/>
      <c r="CE947" s="1039"/>
      <c r="CF947" s="1039"/>
      <c r="CG947" s="1039"/>
      <c r="CH947" s="1039"/>
      <c r="CI947" s="1039"/>
      <c r="CJ947" s="1039"/>
      <c r="CK947" s="1039"/>
      <c r="CL947" s="1039"/>
      <c r="CM947" s="1039"/>
      <c r="CN947" s="1039"/>
      <c r="CO947" s="1039"/>
      <c r="CP947" s="1039"/>
      <c r="CQ947" s="1039"/>
      <c r="CR947" s="1039"/>
      <c r="CS947" s="1039"/>
      <c r="CT947" s="1039"/>
      <c r="CU947" s="1039"/>
      <c r="CV947" s="1039"/>
      <c r="CW947" s="1039"/>
      <c r="CX947" s="1039"/>
      <c r="CY947" s="1039"/>
      <c r="CZ947" s="1039"/>
      <c r="DA947" s="1039"/>
      <c r="DB947" s="1039"/>
      <c r="DC947" s="1039"/>
      <c r="DD947" s="1039"/>
      <c r="DE947" s="1039"/>
      <c r="DF947" s="1039"/>
      <c r="DG947" s="1039"/>
      <c r="DH947" s="1039"/>
      <c r="DI947" s="1039"/>
      <c r="DJ947" s="1039"/>
      <c r="DK947" s="1039"/>
      <c r="DL947" s="1039"/>
      <c r="DM947" s="1039"/>
      <c r="DN947" s="1039"/>
      <c r="DO947" s="1039"/>
      <c r="DP947" s="1039"/>
      <c r="DQ947" s="1039"/>
      <c r="DR947" s="1039"/>
      <c r="DS947" s="1039"/>
      <c r="DT947" s="1039"/>
      <c r="DU947" s="1039"/>
      <c r="DV947" s="1039"/>
      <c r="DW947" s="1039"/>
      <c r="DX947" s="1039"/>
      <c r="DY947" s="1039"/>
      <c r="DZ947" s="1039"/>
      <c r="EA947" s="1039"/>
      <c r="EB947" s="1039"/>
      <c r="EC947" s="1039"/>
      <c r="ED947" s="1039"/>
      <c r="EE947" s="1039"/>
      <c r="EF947" s="1039"/>
      <c r="EG947" s="1039"/>
      <c r="EH947" s="1039"/>
      <c r="EI947" s="1039"/>
      <c r="EJ947" s="1039"/>
      <c r="EK947" s="1039"/>
      <c r="EL947" s="1039"/>
      <c r="EM947" s="1039"/>
      <c r="EN947" s="1039"/>
      <c r="EO947" s="1039"/>
      <c r="EP947" s="1039"/>
      <c r="EQ947" s="1039"/>
      <c r="ER947" s="1039"/>
      <c r="ES947" s="1039"/>
    </row>
    <row r="948" spans="1:149" s="1040" customFormat="1" ht="15" customHeight="1">
      <c r="A948" s="983"/>
      <c r="B948" s="1047"/>
      <c r="C948" s="983"/>
      <c r="D948" s="983"/>
      <c r="E948" s="983"/>
      <c r="F948" s="983"/>
      <c r="G948" s="983"/>
      <c r="H948" s="983"/>
      <c r="I948" s="983"/>
      <c r="J948" s="1039"/>
      <c r="K948" s="1039"/>
      <c r="L948" s="1039"/>
      <c r="M948" s="1039"/>
      <c r="N948" s="1039"/>
      <c r="O948" s="1039"/>
      <c r="P948" s="1039"/>
      <c r="Q948" s="1039"/>
      <c r="R948" s="1039"/>
      <c r="S948" s="1039"/>
      <c r="T948" s="1039"/>
      <c r="U948" s="1039"/>
      <c r="V948" s="1039"/>
      <c r="W948" s="1039"/>
      <c r="X948" s="1039"/>
      <c r="Y948" s="1039"/>
      <c r="Z948" s="1039"/>
      <c r="AA948" s="1039"/>
      <c r="AB948" s="1039"/>
      <c r="AC948" s="1039"/>
      <c r="AD948" s="1039"/>
      <c r="AE948" s="1039"/>
      <c r="AF948" s="1039"/>
      <c r="AG948" s="1039"/>
      <c r="AH948" s="1039"/>
      <c r="AI948" s="1039"/>
      <c r="AJ948" s="1039"/>
      <c r="AK948" s="1039"/>
      <c r="AL948" s="1039"/>
      <c r="AM948" s="1039"/>
      <c r="AN948" s="1039"/>
      <c r="AO948" s="1039"/>
      <c r="AP948" s="1039"/>
      <c r="AQ948" s="1039"/>
      <c r="AR948" s="1039"/>
      <c r="AS948" s="1039"/>
      <c r="AT948" s="1039"/>
      <c r="AU948" s="1039"/>
      <c r="AV948" s="1039"/>
      <c r="AW948" s="1039"/>
      <c r="AX948" s="1039"/>
      <c r="AY948" s="1039"/>
      <c r="AZ948" s="1039"/>
      <c r="BA948" s="1039"/>
      <c r="BB948" s="1039"/>
      <c r="BC948" s="1039"/>
      <c r="BD948" s="1039"/>
      <c r="BE948" s="1039"/>
      <c r="BF948" s="1039"/>
      <c r="BG948" s="1039"/>
      <c r="BH948" s="1039"/>
      <c r="BI948" s="1039"/>
      <c r="BJ948" s="1039"/>
      <c r="BK948" s="1039"/>
      <c r="BL948" s="1039"/>
      <c r="BM948" s="1039"/>
      <c r="BN948" s="1039"/>
      <c r="BO948" s="1039"/>
      <c r="BP948" s="1039"/>
      <c r="BQ948" s="1039"/>
      <c r="BR948" s="1039"/>
      <c r="BS948" s="1039"/>
      <c r="BT948" s="1039"/>
      <c r="BU948" s="1039"/>
      <c r="BV948" s="1039"/>
      <c r="BW948" s="1039"/>
      <c r="BX948" s="1039"/>
      <c r="BY948" s="1039"/>
      <c r="BZ948" s="1039"/>
      <c r="CA948" s="1039"/>
      <c r="CB948" s="1039"/>
      <c r="CC948" s="1039"/>
      <c r="CD948" s="1039"/>
      <c r="CE948" s="1039"/>
      <c r="CF948" s="1039"/>
      <c r="CG948" s="1039"/>
      <c r="CH948" s="1039"/>
      <c r="CI948" s="1039"/>
      <c r="CJ948" s="1039"/>
      <c r="CK948" s="1039"/>
      <c r="CL948" s="1039"/>
      <c r="CM948" s="1039"/>
      <c r="CN948" s="1039"/>
      <c r="CO948" s="1039"/>
      <c r="CP948" s="1039"/>
      <c r="CQ948" s="1039"/>
      <c r="CR948" s="1039"/>
      <c r="CS948" s="1039"/>
      <c r="CT948" s="1039"/>
      <c r="CU948" s="1039"/>
      <c r="CV948" s="1039"/>
      <c r="CW948" s="1039"/>
      <c r="CX948" s="1039"/>
      <c r="CY948" s="1039"/>
      <c r="CZ948" s="1039"/>
      <c r="DA948" s="1039"/>
      <c r="DB948" s="1039"/>
      <c r="DC948" s="1039"/>
      <c r="DD948" s="1039"/>
      <c r="DE948" s="1039"/>
      <c r="DF948" s="1039"/>
      <c r="DG948" s="1039"/>
      <c r="DH948" s="1039"/>
      <c r="DI948" s="1039"/>
      <c r="DJ948" s="1039"/>
      <c r="DK948" s="1039"/>
      <c r="DL948" s="1039"/>
      <c r="DM948" s="1039"/>
      <c r="DN948" s="1039"/>
      <c r="DO948" s="1039"/>
      <c r="DP948" s="1039"/>
      <c r="DQ948" s="1039"/>
      <c r="DR948" s="1039"/>
      <c r="DS948" s="1039"/>
      <c r="DT948" s="1039"/>
      <c r="DU948" s="1039"/>
      <c r="DV948" s="1039"/>
      <c r="DW948" s="1039"/>
      <c r="DX948" s="1039"/>
      <c r="DY948" s="1039"/>
      <c r="DZ948" s="1039"/>
      <c r="EA948" s="1039"/>
      <c r="EB948" s="1039"/>
      <c r="EC948" s="1039"/>
      <c r="ED948" s="1039"/>
      <c r="EE948" s="1039"/>
      <c r="EF948" s="1039"/>
      <c r="EG948" s="1039"/>
      <c r="EH948" s="1039"/>
      <c r="EI948" s="1039"/>
      <c r="EJ948" s="1039"/>
      <c r="EK948" s="1039"/>
      <c r="EL948" s="1039"/>
      <c r="EM948" s="1039"/>
      <c r="EN948" s="1039"/>
      <c r="EO948" s="1039"/>
      <c r="EP948" s="1039"/>
      <c r="EQ948" s="1039"/>
      <c r="ER948" s="1039"/>
      <c r="ES948" s="1039"/>
    </row>
    <row r="949" spans="1:149" s="1040" customFormat="1" ht="15" customHeight="1">
      <c r="A949" s="983"/>
      <c r="B949" s="1047"/>
      <c r="C949" s="983"/>
      <c r="D949" s="983"/>
      <c r="E949" s="983"/>
      <c r="F949" s="983"/>
      <c r="G949" s="983"/>
      <c r="H949" s="983"/>
      <c r="I949" s="983"/>
      <c r="J949" s="1039"/>
      <c r="K949" s="1039"/>
      <c r="L949" s="1039"/>
      <c r="M949" s="1039"/>
      <c r="N949" s="1039"/>
      <c r="O949" s="1039"/>
      <c r="P949" s="1039"/>
      <c r="Q949" s="1039"/>
      <c r="R949" s="1039"/>
      <c r="S949" s="1039"/>
      <c r="T949" s="1039"/>
      <c r="U949" s="1039"/>
      <c r="V949" s="1039"/>
      <c r="W949" s="1039"/>
      <c r="X949" s="1039"/>
      <c r="Y949" s="1039"/>
      <c r="Z949" s="1039"/>
      <c r="AA949" s="1039"/>
      <c r="AB949" s="1039"/>
      <c r="AC949" s="1039"/>
      <c r="AD949" s="1039"/>
      <c r="AE949" s="1039"/>
      <c r="AF949" s="1039"/>
      <c r="AG949" s="1039"/>
      <c r="AH949" s="1039"/>
      <c r="AI949" s="1039"/>
      <c r="AJ949" s="1039"/>
      <c r="AK949" s="1039"/>
      <c r="AL949" s="1039"/>
      <c r="AM949" s="1039"/>
      <c r="AN949" s="1039"/>
      <c r="AO949" s="1039"/>
      <c r="AP949" s="1039"/>
      <c r="AQ949" s="1039"/>
      <c r="AR949" s="1039"/>
      <c r="AS949" s="1039"/>
      <c r="AT949" s="1039"/>
      <c r="AU949" s="1039"/>
      <c r="AV949" s="1039"/>
      <c r="AW949" s="1039"/>
      <c r="AX949" s="1039"/>
      <c r="AY949" s="1039"/>
      <c r="AZ949" s="1039"/>
      <c r="BA949" s="1039"/>
      <c r="BB949" s="1039"/>
      <c r="BC949" s="1039"/>
      <c r="BD949" s="1039"/>
      <c r="BE949" s="1039"/>
      <c r="BF949" s="1039"/>
      <c r="BG949" s="1039"/>
      <c r="BH949" s="1039"/>
      <c r="BI949" s="1039"/>
      <c r="BJ949" s="1039"/>
      <c r="BK949" s="1039"/>
      <c r="BL949" s="1039"/>
      <c r="BM949" s="1039"/>
      <c r="BN949" s="1039"/>
      <c r="BO949" s="1039"/>
      <c r="BP949" s="1039"/>
      <c r="BQ949" s="1039"/>
      <c r="BR949" s="1039"/>
      <c r="BS949" s="1039"/>
      <c r="BT949" s="1039"/>
      <c r="BU949" s="1039"/>
      <c r="BV949" s="1039"/>
      <c r="BW949" s="1039"/>
      <c r="BX949" s="1039"/>
      <c r="BY949" s="1039"/>
      <c r="BZ949" s="1039"/>
      <c r="CA949" s="1039"/>
      <c r="CB949" s="1039"/>
      <c r="CC949" s="1039"/>
      <c r="CD949" s="1039"/>
      <c r="CE949" s="1039"/>
      <c r="CF949" s="1039"/>
      <c r="CG949" s="1039"/>
      <c r="CH949" s="1039"/>
      <c r="CI949" s="1039"/>
      <c r="CJ949" s="1039"/>
      <c r="CK949" s="1039"/>
      <c r="CL949" s="1039"/>
      <c r="CM949" s="1039"/>
      <c r="CN949" s="1039"/>
      <c r="CO949" s="1039"/>
      <c r="CP949" s="1039"/>
      <c r="CQ949" s="1039"/>
      <c r="CR949" s="1039"/>
      <c r="CS949" s="1039"/>
      <c r="CT949" s="1039"/>
      <c r="CU949" s="1039"/>
      <c r="CV949" s="1039"/>
      <c r="CW949" s="1039"/>
      <c r="CX949" s="1039"/>
      <c r="CY949" s="1039"/>
      <c r="CZ949" s="1039"/>
      <c r="DA949" s="1039"/>
      <c r="DB949" s="1039"/>
      <c r="DC949" s="1039"/>
      <c r="DD949" s="1039"/>
      <c r="DE949" s="1039"/>
      <c r="DF949" s="1039"/>
      <c r="DG949" s="1039"/>
      <c r="DH949" s="1039"/>
      <c r="DI949" s="1039"/>
      <c r="DJ949" s="1039"/>
      <c r="DK949" s="1039"/>
      <c r="DL949" s="1039"/>
      <c r="DM949" s="1039"/>
      <c r="DN949" s="1039"/>
      <c r="DO949" s="1039"/>
      <c r="DP949" s="1039"/>
      <c r="DQ949" s="1039"/>
      <c r="DR949" s="1039"/>
      <c r="DS949" s="1039"/>
      <c r="DT949" s="1039"/>
      <c r="DU949" s="1039"/>
      <c r="DV949" s="1039"/>
      <c r="DW949" s="1039"/>
      <c r="DX949" s="1039"/>
      <c r="DY949" s="1039"/>
      <c r="DZ949" s="1039"/>
      <c r="EA949" s="1039"/>
      <c r="EB949" s="1039"/>
      <c r="EC949" s="1039"/>
      <c r="ED949" s="1039"/>
      <c r="EE949" s="1039"/>
      <c r="EF949" s="1039"/>
      <c r="EG949" s="1039"/>
      <c r="EH949" s="1039"/>
      <c r="EI949" s="1039"/>
      <c r="EJ949" s="1039"/>
      <c r="EK949" s="1039"/>
      <c r="EL949" s="1039"/>
      <c r="EM949" s="1039"/>
      <c r="EN949" s="1039"/>
      <c r="EO949" s="1039"/>
      <c r="EP949" s="1039"/>
      <c r="EQ949" s="1039"/>
      <c r="ER949" s="1039"/>
      <c r="ES949" s="1039"/>
    </row>
    <row r="950" spans="1:149" s="1040" customFormat="1" ht="15" customHeight="1">
      <c r="A950" s="983"/>
      <c r="B950" s="1047"/>
      <c r="C950" s="983"/>
      <c r="D950" s="983"/>
      <c r="E950" s="983"/>
      <c r="F950" s="983"/>
      <c r="G950" s="983"/>
      <c r="H950" s="983"/>
      <c r="I950" s="983"/>
      <c r="J950" s="1039"/>
      <c r="K950" s="1039"/>
      <c r="L950" s="1039"/>
      <c r="M950" s="1039"/>
      <c r="N950" s="1039"/>
      <c r="O950" s="1039"/>
      <c r="P950" s="1039"/>
      <c r="Q950" s="1039"/>
      <c r="R950" s="1039"/>
      <c r="S950" s="1039"/>
      <c r="T950" s="1039"/>
      <c r="U950" s="1039"/>
      <c r="V950" s="1039"/>
      <c r="W950" s="1039"/>
      <c r="X950" s="1039"/>
      <c r="Y950" s="1039"/>
      <c r="Z950" s="1039"/>
      <c r="AA950" s="1039"/>
      <c r="AB950" s="1039"/>
      <c r="AC950" s="1039"/>
      <c r="AD950" s="1039"/>
      <c r="AE950" s="1039"/>
      <c r="AF950" s="1039"/>
      <c r="AG950" s="1039"/>
      <c r="AH950" s="1039"/>
      <c r="AI950" s="1039"/>
      <c r="AJ950" s="1039"/>
      <c r="AK950" s="1039"/>
      <c r="AL950" s="1039"/>
      <c r="AM950" s="1039"/>
      <c r="AN950" s="1039"/>
      <c r="AO950" s="1039"/>
      <c r="AP950" s="1039"/>
      <c r="AQ950" s="1039"/>
      <c r="AR950" s="1039"/>
      <c r="AS950" s="1039"/>
      <c r="AT950" s="1039"/>
      <c r="AU950" s="1039"/>
      <c r="AV950" s="1039"/>
      <c r="AW950" s="1039"/>
      <c r="AX950" s="1039"/>
      <c r="AY950" s="1039"/>
      <c r="AZ950" s="1039"/>
      <c r="BA950" s="1039"/>
      <c r="BB950" s="1039"/>
      <c r="BC950" s="1039"/>
      <c r="BD950" s="1039"/>
      <c r="BE950" s="1039"/>
      <c r="BF950" s="1039"/>
      <c r="BG950" s="1039"/>
      <c r="BH950" s="1039"/>
      <c r="BI950" s="1039"/>
      <c r="BJ950" s="1039"/>
      <c r="BK950" s="1039"/>
      <c r="BL950" s="1039"/>
      <c r="BM950" s="1039"/>
      <c r="BN950" s="1039"/>
      <c r="BO950" s="1039"/>
      <c r="BP950" s="1039"/>
      <c r="BQ950" s="1039"/>
      <c r="BR950" s="1039"/>
      <c r="BS950" s="1039"/>
      <c r="BT950" s="1039"/>
      <c r="BU950" s="1039"/>
      <c r="BV950" s="1039"/>
      <c r="BW950" s="1039"/>
      <c r="BX950" s="1039"/>
      <c r="BY950" s="1039"/>
      <c r="BZ950" s="1039"/>
      <c r="CA950" s="1039"/>
      <c r="CB950" s="1039"/>
      <c r="CC950" s="1039"/>
      <c r="CD950" s="1039"/>
      <c r="CE950" s="1039"/>
      <c r="CF950" s="1039"/>
      <c r="CG950" s="1039"/>
      <c r="CH950" s="1039"/>
      <c r="CI950" s="1039"/>
      <c r="CJ950" s="1039"/>
      <c r="CK950" s="1039"/>
      <c r="CL950" s="1039"/>
      <c r="CM950" s="1039"/>
      <c r="CN950" s="1039"/>
      <c r="CO950" s="1039"/>
      <c r="CP950" s="1039"/>
      <c r="CQ950" s="1039"/>
      <c r="CR950" s="1039"/>
      <c r="CS950" s="1039"/>
      <c r="CT950" s="1039"/>
      <c r="CU950" s="1039"/>
      <c r="CV950" s="1039"/>
      <c r="CW950" s="1039"/>
      <c r="CX950" s="1039"/>
      <c r="CY950" s="1039"/>
      <c r="CZ950" s="1039"/>
      <c r="DA950" s="1039"/>
      <c r="DB950" s="1039"/>
      <c r="DC950" s="1039"/>
      <c r="DD950" s="1039"/>
      <c r="DE950" s="1039"/>
      <c r="DF950" s="1039"/>
      <c r="DG950" s="1039"/>
      <c r="DH950" s="1039"/>
      <c r="DI950" s="1039"/>
      <c r="DJ950" s="1039"/>
      <c r="DK950" s="1039"/>
      <c r="DL950" s="1039"/>
      <c r="DM950" s="1039"/>
      <c r="DN950" s="1039"/>
      <c r="DO950" s="1039"/>
      <c r="DP950" s="1039"/>
      <c r="DQ950" s="1039"/>
      <c r="DR950" s="1039"/>
      <c r="DS950" s="1039"/>
      <c r="DT950" s="1039"/>
      <c r="DU950" s="1039"/>
      <c r="DV950" s="1039"/>
      <c r="DW950" s="1039"/>
      <c r="DX950" s="1039"/>
      <c r="DY950" s="1039"/>
      <c r="DZ950" s="1039"/>
      <c r="EA950" s="1039"/>
      <c r="EB950" s="1039"/>
      <c r="EC950" s="1039"/>
      <c r="ED950" s="1039"/>
      <c r="EE950" s="1039"/>
      <c r="EF950" s="1039"/>
      <c r="EG950" s="1039"/>
      <c r="EH950" s="1039"/>
      <c r="EI950" s="1039"/>
      <c r="EJ950" s="1039"/>
      <c r="EK950" s="1039"/>
      <c r="EL950" s="1039"/>
      <c r="EM950" s="1039"/>
      <c r="EN950" s="1039"/>
      <c r="EO950" s="1039"/>
      <c r="EP950" s="1039"/>
      <c r="EQ950" s="1039"/>
      <c r="ER950" s="1039"/>
      <c r="ES950" s="1039"/>
    </row>
    <row r="951" spans="1:149" s="983" customFormat="1" ht="15" customHeight="1">
      <c r="B951" s="1047"/>
    </row>
    <row r="952" spans="1:149" s="983" customFormat="1" ht="15" customHeight="1">
      <c r="B952" s="1047"/>
    </row>
    <row r="953" spans="1:149" s="983" customFormat="1" ht="15" customHeight="1">
      <c r="B953" s="1047"/>
    </row>
    <row r="954" spans="1:149" s="983" customFormat="1" ht="15" customHeight="1">
      <c r="B954" s="1047"/>
    </row>
    <row r="955" spans="1:149" s="983" customFormat="1" ht="15" customHeight="1">
      <c r="B955" s="1047"/>
      <c r="P955" s="1039"/>
      <c r="Q955" s="1039"/>
      <c r="R955" s="1039"/>
      <c r="S955" s="1039"/>
      <c r="T955" s="1039"/>
      <c r="U955" s="1039"/>
      <c r="V955" s="1039"/>
      <c r="W955" s="1039"/>
      <c r="X955" s="1039"/>
      <c r="Y955" s="1039"/>
      <c r="Z955" s="1039"/>
      <c r="AA955" s="1039"/>
      <c r="AB955" s="1039"/>
      <c r="AC955" s="1039"/>
      <c r="AD955" s="1039"/>
      <c r="AE955" s="1039"/>
      <c r="AF955" s="1039"/>
      <c r="AG955" s="1039"/>
      <c r="AH955" s="1039"/>
      <c r="AI955" s="1039"/>
      <c r="AJ955" s="1039"/>
      <c r="AK955" s="1039"/>
      <c r="AL955" s="1039"/>
      <c r="AM955" s="1039"/>
      <c r="AN955" s="1039"/>
      <c r="AO955" s="1039"/>
      <c r="AP955" s="1039"/>
      <c r="AQ955" s="1039"/>
      <c r="AR955" s="1039"/>
      <c r="AS955" s="1039"/>
      <c r="AT955" s="1039"/>
      <c r="AU955" s="1039"/>
      <c r="AV955" s="1039"/>
      <c r="AW955" s="1039"/>
      <c r="AX955" s="1039"/>
      <c r="AY955" s="1039"/>
      <c r="AZ955" s="1039"/>
      <c r="BA955" s="1039"/>
      <c r="BB955" s="1039"/>
      <c r="BC955" s="1039"/>
      <c r="BD955" s="1039"/>
      <c r="BE955" s="1039"/>
      <c r="BF955" s="1039"/>
      <c r="BG955" s="1039"/>
      <c r="BH955" s="1039"/>
      <c r="BI955" s="1039"/>
      <c r="BJ955" s="1039"/>
      <c r="BK955" s="1039"/>
      <c r="BL955" s="1039"/>
      <c r="BM955" s="1039"/>
      <c r="BN955" s="1039"/>
      <c r="BO955" s="1039"/>
      <c r="BP955" s="1039"/>
      <c r="BQ955" s="1039"/>
      <c r="BR955" s="1039"/>
      <c r="BS955" s="1039"/>
      <c r="BT955" s="1039"/>
      <c r="BU955" s="1039"/>
      <c r="BV955" s="1039"/>
      <c r="BW955" s="1039"/>
      <c r="BX955" s="1039"/>
      <c r="BY955" s="1039"/>
      <c r="BZ955" s="1039"/>
      <c r="CA955" s="1039"/>
      <c r="CB955" s="1039"/>
      <c r="CC955" s="1039"/>
      <c r="CD955" s="1039"/>
      <c r="CE955" s="1039"/>
      <c r="CF955" s="1039"/>
      <c r="CG955" s="1039"/>
      <c r="CH955" s="1039"/>
      <c r="CI955" s="1039"/>
      <c r="CJ955" s="1039"/>
      <c r="CK955" s="1039"/>
      <c r="CL955" s="1039"/>
      <c r="CM955" s="1039"/>
      <c r="CN955" s="1039"/>
      <c r="CO955" s="1039"/>
      <c r="CP955" s="1039"/>
      <c r="CQ955" s="1039"/>
      <c r="CR955" s="1039"/>
      <c r="CS955" s="1039"/>
      <c r="CT955" s="1039"/>
      <c r="CU955" s="1039"/>
      <c r="CV955" s="1039"/>
      <c r="CW955" s="1039"/>
      <c r="CX955" s="1039"/>
      <c r="CY955" s="1039"/>
      <c r="CZ955" s="1039"/>
      <c r="DA955" s="1039"/>
      <c r="DB955" s="1039"/>
      <c r="DC955" s="1039"/>
      <c r="DD955" s="1039"/>
      <c r="DE955" s="1039"/>
      <c r="DF955" s="1039"/>
      <c r="DG955" s="1039"/>
      <c r="DH955" s="1039"/>
      <c r="DI955" s="1039"/>
      <c r="DJ955" s="1039"/>
      <c r="DK955" s="1039"/>
      <c r="DL955" s="1039"/>
      <c r="DM955" s="1039"/>
      <c r="DN955" s="1039"/>
      <c r="DO955" s="1039"/>
      <c r="DP955" s="1039"/>
      <c r="DQ955" s="1039"/>
      <c r="DR955" s="1039"/>
      <c r="DS955" s="1039"/>
      <c r="DT955" s="1039"/>
      <c r="DU955" s="1039"/>
      <c r="DV955" s="1039"/>
      <c r="DW955" s="1039"/>
      <c r="DX955" s="1039"/>
      <c r="DY955" s="1039"/>
      <c r="DZ955" s="1039"/>
      <c r="EA955" s="1039"/>
      <c r="EB955" s="1039"/>
      <c r="EC955" s="1039"/>
      <c r="ED955" s="1039"/>
      <c r="EE955" s="1039"/>
      <c r="EF955" s="1039"/>
      <c r="EG955" s="1039"/>
      <c r="EH955" s="1039"/>
      <c r="EI955" s="1039"/>
      <c r="EJ955" s="1039"/>
      <c r="EK955" s="1039"/>
      <c r="EL955" s="1039"/>
      <c r="EM955" s="1039"/>
      <c r="EN955" s="1039"/>
      <c r="EO955" s="1039"/>
      <c r="EP955" s="1039"/>
      <c r="EQ955" s="1039"/>
      <c r="ER955" s="1039"/>
      <c r="ES955" s="1039"/>
    </row>
    <row r="956" spans="1:149" s="983" customFormat="1" ht="15" customHeight="1">
      <c r="B956" s="1047"/>
      <c r="P956" s="1039"/>
      <c r="Q956" s="1039"/>
      <c r="R956" s="1039"/>
      <c r="S956" s="1039"/>
      <c r="T956" s="1039"/>
      <c r="U956" s="1039"/>
      <c r="V956" s="1039"/>
      <c r="W956" s="1039"/>
      <c r="X956" s="1039"/>
      <c r="Y956" s="1039"/>
      <c r="Z956" s="1039"/>
      <c r="AA956" s="1039"/>
      <c r="AB956" s="1039"/>
      <c r="AC956" s="1039"/>
      <c r="AD956" s="1039"/>
      <c r="AE956" s="1039"/>
      <c r="AF956" s="1039"/>
      <c r="AG956" s="1039"/>
      <c r="AH956" s="1039"/>
      <c r="AI956" s="1039"/>
      <c r="AJ956" s="1039"/>
      <c r="AK956" s="1039"/>
      <c r="AL956" s="1039"/>
      <c r="AM956" s="1039"/>
      <c r="AN956" s="1039"/>
      <c r="AO956" s="1039"/>
      <c r="AP956" s="1039"/>
      <c r="AQ956" s="1039"/>
      <c r="AR956" s="1039"/>
      <c r="AS956" s="1039"/>
      <c r="AT956" s="1039"/>
      <c r="AU956" s="1039"/>
      <c r="AV956" s="1039"/>
      <c r="AW956" s="1039"/>
      <c r="AX956" s="1039"/>
      <c r="AY956" s="1039"/>
      <c r="AZ956" s="1039"/>
      <c r="BA956" s="1039"/>
      <c r="BB956" s="1039"/>
      <c r="BC956" s="1039"/>
      <c r="BD956" s="1039"/>
      <c r="BE956" s="1039"/>
      <c r="BF956" s="1039"/>
      <c r="BG956" s="1039"/>
      <c r="BH956" s="1039"/>
      <c r="BI956" s="1039"/>
      <c r="BJ956" s="1039"/>
      <c r="BK956" s="1039"/>
      <c r="BL956" s="1039"/>
      <c r="BM956" s="1039"/>
      <c r="BN956" s="1039"/>
      <c r="BO956" s="1039"/>
      <c r="BP956" s="1039"/>
      <c r="BQ956" s="1039"/>
      <c r="BR956" s="1039"/>
      <c r="BS956" s="1039"/>
      <c r="BT956" s="1039"/>
      <c r="BU956" s="1039"/>
      <c r="BV956" s="1039"/>
      <c r="BW956" s="1039"/>
      <c r="BX956" s="1039"/>
      <c r="BY956" s="1039"/>
      <c r="BZ956" s="1039"/>
      <c r="CA956" s="1039"/>
      <c r="CB956" s="1039"/>
      <c r="CC956" s="1039"/>
      <c r="CD956" s="1039"/>
      <c r="CE956" s="1039"/>
      <c r="CF956" s="1039"/>
      <c r="CG956" s="1039"/>
      <c r="CH956" s="1039"/>
      <c r="CI956" s="1039"/>
      <c r="CJ956" s="1039"/>
      <c r="CK956" s="1039"/>
      <c r="CL956" s="1039"/>
      <c r="CM956" s="1039"/>
      <c r="CN956" s="1039"/>
      <c r="CO956" s="1039"/>
      <c r="CP956" s="1039"/>
      <c r="CQ956" s="1039"/>
      <c r="CR956" s="1039"/>
      <c r="CS956" s="1039"/>
      <c r="CT956" s="1039"/>
      <c r="CU956" s="1039"/>
      <c r="CV956" s="1039"/>
      <c r="CW956" s="1039"/>
      <c r="CX956" s="1039"/>
      <c r="CY956" s="1039"/>
      <c r="CZ956" s="1039"/>
      <c r="DA956" s="1039"/>
      <c r="DB956" s="1039"/>
      <c r="DC956" s="1039"/>
      <c r="DD956" s="1039"/>
      <c r="DE956" s="1039"/>
      <c r="DF956" s="1039"/>
      <c r="DG956" s="1039"/>
      <c r="DH956" s="1039"/>
      <c r="DI956" s="1039"/>
      <c r="DJ956" s="1039"/>
      <c r="DK956" s="1039"/>
      <c r="DL956" s="1039"/>
      <c r="DM956" s="1039"/>
      <c r="DN956" s="1039"/>
      <c r="DO956" s="1039"/>
      <c r="DP956" s="1039"/>
      <c r="DQ956" s="1039"/>
      <c r="DR956" s="1039"/>
      <c r="DS956" s="1039"/>
      <c r="DT956" s="1039"/>
      <c r="DU956" s="1039"/>
      <c r="DV956" s="1039"/>
      <c r="DW956" s="1039"/>
      <c r="DX956" s="1039"/>
      <c r="DY956" s="1039"/>
      <c r="DZ956" s="1039"/>
      <c r="EA956" s="1039"/>
      <c r="EB956" s="1039"/>
      <c r="EC956" s="1039"/>
      <c r="ED956" s="1039"/>
      <c r="EE956" s="1039"/>
      <c r="EF956" s="1039"/>
      <c r="EG956" s="1039"/>
      <c r="EH956" s="1039"/>
      <c r="EI956" s="1039"/>
      <c r="EJ956" s="1039"/>
      <c r="EK956" s="1039"/>
      <c r="EL956" s="1039"/>
      <c r="EM956" s="1039"/>
      <c r="EN956" s="1039"/>
      <c r="EO956" s="1039"/>
      <c r="EP956" s="1039"/>
      <c r="EQ956" s="1039"/>
      <c r="ER956" s="1039"/>
      <c r="ES956" s="1039"/>
    </row>
    <row r="957" spans="1:149" s="1040" customFormat="1" ht="15" customHeight="1">
      <c r="A957" s="983"/>
      <c r="B957" s="1047"/>
      <c r="C957" s="983"/>
      <c r="D957" s="983"/>
      <c r="E957" s="983"/>
      <c r="F957" s="983"/>
      <c r="G957" s="983"/>
      <c r="H957" s="983"/>
      <c r="I957" s="983"/>
      <c r="J957" s="1039"/>
      <c r="K957" s="1039"/>
      <c r="L957" s="1039"/>
      <c r="M957" s="1039"/>
      <c r="N957" s="1039"/>
      <c r="O957" s="1039"/>
      <c r="P957" s="1039"/>
      <c r="Q957" s="1039"/>
      <c r="R957" s="1039"/>
      <c r="S957" s="1039"/>
      <c r="T957" s="1039"/>
      <c r="U957" s="1039"/>
      <c r="V957" s="1039"/>
      <c r="W957" s="1039"/>
      <c r="X957" s="1039"/>
      <c r="Y957" s="1039"/>
      <c r="Z957" s="1039"/>
      <c r="AA957" s="1039"/>
      <c r="AB957" s="1039"/>
      <c r="AC957" s="1039"/>
      <c r="AD957" s="1039"/>
      <c r="AE957" s="1039"/>
      <c r="AF957" s="1039"/>
      <c r="AG957" s="1039"/>
      <c r="AH957" s="1039"/>
      <c r="AI957" s="1039"/>
      <c r="AJ957" s="1039"/>
      <c r="AK957" s="1039"/>
      <c r="AL957" s="1039"/>
      <c r="AM957" s="1039"/>
      <c r="AN957" s="1039"/>
      <c r="AO957" s="1039"/>
      <c r="AP957" s="1039"/>
      <c r="AQ957" s="1039"/>
      <c r="AR957" s="1039"/>
      <c r="AS957" s="1039"/>
      <c r="AT957" s="1039"/>
      <c r="AU957" s="1039"/>
      <c r="AV957" s="1039"/>
      <c r="AW957" s="1039"/>
      <c r="AX957" s="1039"/>
      <c r="AY957" s="1039"/>
      <c r="AZ957" s="1039"/>
      <c r="BA957" s="1039"/>
      <c r="BB957" s="1039"/>
      <c r="BC957" s="1039"/>
      <c r="BD957" s="1039"/>
      <c r="BE957" s="1039"/>
      <c r="BF957" s="1039"/>
      <c r="BG957" s="1039"/>
      <c r="BH957" s="1039"/>
      <c r="BI957" s="1039"/>
      <c r="BJ957" s="1039"/>
      <c r="BK957" s="1039"/>
      <c r="BL957" s="1039"/>
      <c r="BM957" s="1039"/>
      <c r="BN957" s="1039"/>
      <c r="BO957" s="1039"/>
      <c r="BP957" s="1039"/>
      <c r="BQ957" s="1039"/>
      <c r="BR957" s="1039"/>
      <c r="BS957" s="1039"/>
      <c r="BT957" s="1039"/>
      <c r="BU957" s="1039"/>
      <c r="BV957" s="1039"/>
      <c r="BW957" s="1039"/>
      <c r="BX957" s="1039"/>
      <c r="BY957" s="1039"/>
      <c r="BZ957" s="1039"/>
      <c r="CA957" s="1039"/>
      <c r="CB957" s="1039"/>
      <c r="CC957" s="1039"/>
      <c r="CD957" s="1039"/>
      <c r="CE957" s="1039"/>
      <c r="CF957" s="1039"/>
      <c r="CG957" s="1039"/>
      <c r="CH957" s="1039"/>
      <c r="CI957" s="1039"/>
      <c r="CJ957" s="1039"/>
      <c r="CK957" s="1039"/>
      <c r="CL957" s="1039"/>
      <c r="CM957" s="1039"/>
      <c r="CN957" s="1039"/>
      <c r="CO957" s="1039"/>
      <c r="CP957" s="1039"/>
      <c r="CQ957" s="1039"/>
      <c r="CR957" s="1039"/>
      <c r="CS957" s="1039"/>
      <c r="CT957" s="1039"/>
      <c r="CU957" s="1039"/>
      <c r="CV957" s="1039"/>
      <c r="CW957" s="1039"/>
      <c r="CX957" s="1039"/>
      <c r="CY957" s="1039"/>
      <c r="CZ957" s="1039"/>
      <c r="DA957" s="1039"/>
      <c r="DB957" s="1039"/>
      <c r="DC957" s="1039"/>
      <c r="DD957" s="1039"/>
      <c r="DE957" s="1039"/>
      <c r="DF957" s="1039"/>
      <c r="DG957" s="1039"/>
      <c r="DH957" s="1039"/>
      <c r="DI957" s="1039"/>
      <c r="DJ957" s="1039"/>
      <c r="DK957" s="1039"/>
      <c r="DL957" s="1039"/>
      <c r="DM957" s="1039"/>
      <c r="DN957" s="1039"/>
      <c r="DO957" s="1039"/>
      <c r="DP957" s="1039"/>
      <c r="DQ957" s="1039"/>
      <c r="DR957" s="1039"/>
      <c r="DS957" s="1039"/>
      <c r="DT957" s="1039"/>
      <c r="DU957" s="1039"/>
      <c r="DV957" s="1039"/>
      <c r="DW957" s="1039"/>
      <c r="DX957" s="1039"/>
      <c r="DY957" s="1039"/>
      <c r="DZ957" s="1039"/>
      <c r="EA957" s="1039"/>
      <c r="EB957" s="1039"/>
      <c r="EC957" s="1039"/>
      <c r="ED957" s="1039"/>
      <c r="EE957" s="1039"/>
      <c r="EF957" s="1039"/>
      <c r="EG957" s="1039"/>
      <c r="EH957" s="1039"/>
      <c r="EI957" s="1039"/>
      <c r="EJ957" s="1039"/>
      <c r="EK957" s="1039"/>
      <c r="EL957" s="1039"/>
      <c r="EM957" s="1039"/>
      <c r="EN957" s="1039"/>
      <c r="EO957" s="1039"/>
      <c r="EP957" s="1039"/>
      <c r="EQ957" s="1039"/>
      <c r="ER957" s="1039"/>
      <c r="ES957" s="1039"/>
    </row>
    <row r="958" spans="1:149" s="1040" customFormat="1" ht="15" customHeight="1">
      <c r="A958" s="983"/>
      <c r="B958" s="1047"/>
      <c r="C958" s="983"/>
      <c r="D958" s="983"/>
      <c r="E958" s="983"/>
      <c r="F958" s="983"/>
      <c r="G958" s="983"/>
      <c r="H958" s="983"/>
      <c r="I958" s="983"/>
      <c r="J958" s="1039"/>
      <c r="K958" s="1039"/>
      <c r="L958" s="1039"/>
      <c r="M958" s="1039"/>
      <c r="N958" s="1039"/>
      <c r="O958" s="1039"/>
      <c r="P958" s="1039"/>
      <c r="Q958" s="1039"/>
      <c r="R958" s="1039"/>
      <c r="S958" s="1039"/>
      <c r="T958" s="1039"/>
      <c r="U958" s="1039"/>
      <c r="V958" s="1039"/>
      <c r="W958" s="1039"/>
      <c r="X958" s="1039"/>
      <c r="Y958" s="1039"/>
      <c r="Z958" s="1039"/>
      <c r="AA958" s="1039"/>
      <c r="AB958" s="1039"/>
      <c r="AC958" s="1039"/>
      <c r="AD958" s="1039"/>
      <c r="AE958" s="1039"/>
      <c r="AF958" s="1039"/>
      <c r="AG958" s="1039"/>
      <c r="AH958" s="1039"/>
      <c r="AI958" s="1039"/>
      <c r="AJ958" s="1039"/>
      <c r="AK958" s="1039"/>
      <c r="AL958" s="1039"/>
      <c r="AM958" s="1039"/>
      <c r="AN958" s="1039"/>
      <c r="AO958" s="1039"/>
      <c r="AP958" s="1039"/>
      <c r="AQ958" s="1039"/>
      <c r="AR958" s="1039"/>
      <c r="AS958" s="1039"/>
      <c r="AT958" s="1039"/>
      <c r="AU958" s="1039"/>
      <c r="AV958" s="1039"/>
      <c r="AW958" s="1039"/>
      <c r="AX958" s="1039"/>
      <c r="AY958" s="1039"/>
      <c r="AZ958" s="1039"/>
      <c r="BA958" s="1039"/>
      <c r="BB958" s="1039"/>
      <c r="BC958" s="1039"/>
      <c r="BD958" s="1039"/>
      <c r="BE958" s="1039"/>
      <c r="BF958" s="1039"/>
      <c r="BG958" s="1039"/>
      <c r="BH958" s="1039"/>
      <c r="BI958" s="1039"/>
      <c r="BJ958" s="1039"/>
      <c r="BK958" s="1039"/>
      <c r="BL958" s="1039"/>
      <c r="BM958" s="1039"/>
      <c r="BN958" s="1039"/>
      <c r="BO958" s="1039"/>
      <c r="BP958" s="1039"/>
      <c r="BQ958" s="1039"/>
      <c r="BR958" s="1039"/>
      <c r="BS958" s="1039"/>
      <c r="BT958" s="1039"/>
      <c r="BU958" s="1039"/>
      <c r="BV958" s="1039"/>
      <c r="BW958" s="1039"/>
      <c r="BX958" s="1039"/>
      <c r="BY958" s="1039"/>
      <c r="BZ958" s="1039"/>
      <c r="CA958" s="1039"/>
      <c r="CB958" s="1039"/>
      <c r="CC958" s="1039"/>
      <c r="CD958" s="1039"/>
      <c r="CE958" s="1039"/>
      <c r="CF958" s="1039"/>
      <c r="CG958" s="1039"/>
      <c r="CH958" s="1039"/>
      <c r="CI958" s="1039"/>
      <c r="CJ958" s="1039"/>
      <c r="CK958" s="1039"/>
      <c r="CL958" s="1039"/>
      <c r="CM958" s="1039"/>
      <c r="CN958" s="1039"/>
      <c r="CO958" s="1039"/>
      <c r="CP958" s="1039"/>
      <c r="CQ958" s="1039"/>
      <c r="CR958" s="1039"/>
      <c r="CS958" s="1039"/>
      <c r="CT958" s="1039"/>
      <c r="CU958" s="1039"/>
      <c r="CV958" s="1039"/>
      <c r="CW958" s="1039"/>
      <c r="CX958" s="1039"/>
      <c r="CY958" s="1039"/>
      <c r="CZ958" s="1039"/>
      <c r="DA958" s="1039"/>
      <c r="DB958" s="1039"/>
      <c r="DC958" s="1039"/>
      <c r="DD958" s="1039"/>
      <c r="DE958" s="1039"/>
      <c r="DF958" s="1039"/>
      <c r="DG958" s="1039"/>
      <c r="DH958" s="1039"/>
      <c r="DI958" s="1039"/>
      <c r="DJ958" s="1039"/>
      <c r="DK958" s="1039"/>
      <c r="DL958" s="1039"/>
      <c r="DM958" s="1039"/>
      <c r="DN958" s="1039"/>
      <c r="DO958" s="1039"/>
      <c r="DP958" s="1039"/>
      <c r="DQ958" s="1039"/>
      <c r="DR958" s="1039"/>
      <c r="DS958" s="1039"/>
      <c r="DT958" s="1039"/>
      <c r="DU958" s="1039"/>
      <c r="DV958" s="1039"/>
      <c r="DW958" s="1039"/>
      <c r="DX958" s="1039"/>
      <c r="DY958" s="1039"/>
      <c r="DZ958" s="1039"/>
      <c r="EA958" s="1039"/>
      <c r="EB958" s="1039"/>
      <c r="EC958" s="1039"/>
      <c r="ED958" s="1039"/>
      <c r="EE958" s="1039"/>
      <c r="EF958" s="1039"/>
      <c r="EG958" s="1039"/>
      <c r="EH958" s="1039"/>
      <c r="EI958" s="1039"/>
      <c r="EJ958" s="1039"/>
      <c r="EK958" s="1039"/>
      <c r="EL958" s="1039"/>
      <c r="EM958" s="1039"/>
      <c r="EN958" s="1039"/>
      <c r="EO958" s="1039"/>
      <c r="EP958" s="1039"/>
      <c r="EQ958" s="1039"/>
      <c r="ER958" s="1039"/>
      <c r="ES958" s="1039"/>
    </row>
    <row r="959" spans="1:149" s="1040" customFormat="1" ht="15" customHeight="1">
      <c r="A959" s="983"/>
      <c r="B959" s="1047"/>
      <c r="C959" s="983"/>
      <c r="D959" s="983"/>
      <c r="E959" s="983"/>
      <c r="F959" s="983"/>
      <c r="G959" s="983"/>
      <c r="H959" s="983"/>
      <c r="I959" s="983"/>
      <c r="J959" s="1039"/>
      <c r="K959" s="1039"/>
      <c r="L959" s="1039"/>
      <c r="M959" s="1039"/>
      <c r="N959" s="1039"/>
      <c r="O959" s="1039"/>
      <c r="P959" s="983"/>
      <c r="Q959" s="983"/>
      <c r="R959" s="983"/>
      <c r="S959" s="983"/>
      <c r="T959" s="983"/>
      <c r="U959" s="983"/>
      <c r="V959" s="983"/>
      <c r="W959" s="983"/>
      <c r="X959" s="983"/>
      <c r="Y959" s="983"/>
      <c r="Z959" s="983"/>
      <c r="AA959" s="983"/>
      <c r="AB959" s="983"/>
      <c r="AC959" s="983"/>
      <c r="AD959" s="983"/>
      <c r="AE959" s="983"/>
      <c r="AF959" s="983"/>
      <c r="AG959" s="983"/>
      <c r="AH959" s="983"/>
      <c r="AI959" s="983"/>
      <c r="AJ959" s="983"/>
      <c r="AK959" s="983"/>
      <c r="AL959" s="983"/>
      <c r="AM959" s="983"/>
      <c r="AN959" s="983"/>
      <c r="AO959" s="983"/>
      <c r="AP959" s="983"/>
      <c r="AQ959" s="983"/>
      <c r="AR959" s="983"/>
      <c r="AS959" s="983"/>
      <c r="AT959" s="983"/>
      <c r="AU959" s="983"/>
      <c r="AV959" s="983"/>
      <c r="AW959" s="983"/>
      <c r="AX959" s="983"/>
      <c r="AY959" s="983"/>
      <c r="AZ959" s="983"/>
      <c r="BA959" s="983"/>
      <c r="BB959" s="983"/>
      <c r="BC959" s="983"/>
      <c r="BD959" s="983"/>
      <c r="BE959" s="983"/>
      <c r="BF959" s="983"/>
      <c r="BG959" s="983"/>
      <c r="BH959" s="983"/>
      <c r="BI959" s="983"/>
      <c r="BJ959" s="983"/>
      <c r="BK959" s="983"/>
      <c r="BL959" s="983"/>
      <c r="BM959" s="983"/>
      <c r="BN959" s="983"/>
      <c r="BO959" s="983"/>
      <c r="BP959" s="983"/>
      <c r="BQ959" s="983"/>
      <c r="BR959" s="983"/>
      <c r="BS959" s="983"/>
      <c r="BT959" s="983"/>
      <c r="BU959" s="983"/>
      <c r="BV959" s="983"/>
      <c r="BW959" s="983"/>
      <c r="BX959" s="983"/>
      <c r="BY959" s="983"/>
      <c r="BZ959" s="983"/>
      <c r="CA959" s="983"/>
      <c r="CB959" s="983"/>
      <c r="CC959" s="983"/>
      <c r="CD959" s="983"/>
      <c r="CE959" s="983"/>
      <c r="CF959" s="983"/>
      <c r="CG959" s="983"/>
      <c r="CH959" s="983"/>
      <c r="CI959" s="983"/>
      <c r="CJ959" s="983"/>
      <c r="CK959" s="983"/>
      <c r="CL959" s="983"/>
      <c r="CM959" s="983"/>
      <c r="CN959" s="983"/>
      <c r="CO959" s="983"/>
      <c r="CP959" s="983"/>
      <c r="CQ959" s="983"/>
      <c r="CR959" s="983"/>
      <c r="CS959" s="983"/>
      <c r="CT959" s="983"/>
      <c r="CU959" s="983"/>
      <c r="CV959" s="983"/>
      <c r="CW959" s="983"/>
      <c r="CX959" s="983"/>
      <c r="CY959" s="983"/>
      <c r="CZ959" s="983"/>
      <c r="DA959" s="983"/>
      <c r="DB959" s="983"/>
      <c r="DC959" s="983"/>
      <c r="DD959" s="983"/>
      <c r="DE959" s="983"/>
      <c r="DF959" s="983"/>
      <c r="DG959" s="983"/>
      <c r="DH959" s="983"/>
      <c r="DI959" s="983"/>
      <c r="DJ959" s="983"/>
      <c r="DK959" s="983"/>
      <c r="DL959" s="983"/>
      <c r="DM959" s="983"/>
      <c r="DN959" s="983"/>
      <c r="DO959" s="983"/>
      <c r="DP959" s="983"/>
      <c r="DQ959" s="983"/>
      <c r="DR959" s="983"/>
      <c r="DS959" s="983"/>
      <c r="DT959" s="983"/>
      <c r="DU959" s="983"/>
      <c r="DV959" s="983"/>
      <c r="DW959" s="983"/>
      <c r="DX959" s="983"/>
      <c r="DY959" s="983"/>
      <c r="DZ959" s="983"/>
      <c r="EA959" s="983"/>
      <c r="EB959" s="983"/>
      <c r="EC959" s="983"/>
      <c r="ED959" s="983"/>
      <c r="EE959" s="983"/>
      <c r="EF959" s="983"/>
      <c r="EG959" s="983"/>
      <c r="EH959" s="983"/>
      <c r="EI959" s="983"/>
      <c r="EJ959" s="983"/>
      <c r="EK959" s="983"/>
      <c r="EL959" s="983"/>
      <c r="EM959" s="983"/>
      <c r="EN959" s="983"/>
      <c r="EO959" s="983"/>
      <c r="EP959" s="983"/>
      <c r="EQ959" s="983"/>
      <c r="ER959" s="983"/>
      <c r="ES959" s="983"/>
    </row>
    <row r="960" spans="1:149" s="1040" customFormat="1" ht="15" customHeight="1">
      <c r="A960" s="983"/>
      <c r="B960" s="1047"/>
      <c r="C960" s="983"/>
      <c r="D960" s="983"/>
      <c r="E960" s="983"/>
      <c r="F960" s="983"/>
      <c r="G960" s="983"/>
      <c r="H960" s="983"/>
      <c r="I960" s="983"/>
      <c r="J960" s="1039"/>
      <c r="K960" s="1039"/>
      <c r="L960" s="1039"/>
      <c r="M960" s="1039"/>
      <c r="N960" s="1039"/>
      <c r="O960" s="1039"/>
      <c r="P960" s="983"/>
      <c r="Q960" s="983"/>
      <c r="R960" s="983"/>
      <c r="S960" s="983"/>
      <c r="T960" s="983"/>
      <c r="U960" s="983"/>
      <c r="V960" s="983"/>
      <c r="W960" s="983"/>
      <c r="X960" s="983"/>
      <c r="Y960" s="983"/>
      <c r="Z960" s="983"/>
      <c r="AA960" s="983"/>
      <c r="AB960" s="983"/>
      <c r="AC960" s="983"/>
      <c r="AD960" s="983"/>
      <c r="AE960" s="983"/>
      <c r="AF960" s="983"/>
      <c r="AG960" s="983"/>
      <c r="AH960" s="983"/>
      <c r="AI960" s="983"/>
      <c r="AJ960" s="983"/>
      <c r="AK960" s="983"/>
      <c r="AL960" s="983"/>
      <c r="AM960" s="983"/>
      <c r="AN960" s="983"/>
      <c r="AO960" s="983"/>
      <c r="AP960" s="983"/>
      <c r="AQ960" s="983"/>
      <c r="AR960" s="983"/>
      <c r="AS960" s="983"/>
      <c r="AT960" s="983"/>
      <c r="AU960" s="983"/>
      <c r="AV960" s="983"/>
      <c r="AW960" s="983"/>
      <c r="AX960" s="983"/>
      <c r="AY960" s="983"/>
      <c r="AZ960" s="983"/>
      <c r="BA960" s="983"/>
      <c r="BB960" s="983"/>
      <c r="BC960" s="983"/>
      <c r="BD960" s="983"/>
      <c r="BE960" s="983"/>
      <c r="BF960" s="983"/>
      <c r="BG960" s="983"/>
      <c r="BH960" s="983"/>
      <c r="BI960" s="983"/>
      <c r="BJ960" s="983"/>
      <c r="BK960" s="983"/>
      <c r="BL960" s="983"/>
      <c r="BM960" s="983"/>
      <c r="BN960" s="983"/>
      <c r="BO960" s="983"/>
      <c r="BP960" s="983"/>
      <c r="BQ960" s="983"/>
      <c r="BR960" s="983"/>
      <c r="BS960" s="983"/>
      <c r="BT960" s="983"/>
      <c r="BU960" s="983"/>
      <c r="BV960" s="983"/>
      <c r="BW960" s="983"/>
      <c r="BX960" s="983"/>
      <c r="BY960" s="983"/>
      <c r="BZ960" s="983"/>
      <c r="CA960" s="983"/>
      <c r="CB960" s="983"/>
      <c r="CC960" s="983"/>
      <c r="CD960" s="983"/>
      <c r="CE960" s="983"/>
      <c r="CF960" s="983"/>
      <c r="CG960" s="983"/>
      <c r="CH960" s="983"/>
      <c r="CI960" s="983"/>
      <c r="CJ960" s="983"/>
      <c r="CK960" s="983"/>
      <c r="CL960" s="983"/>
      <c r="CM960" s="983"/>
      <c r="CN960" s="983"/>
      <c r="CO960" s="983"/>
      <c r="CP960" s="983"/>
      <c r="CQ960" s="983"/>
      <c r="CR960" s="983"/>
      <c r="CS960" s="983"/>
      <c r="CT960" s="983"/>
      <c r="CU960" s="983"/>
      <c r="CV960" s="983"/>
      <c r="CW960" s="983"/>
      <c r="CX960" s="983"/>
      <c r="CY960" s="983"/>
      <c r="CZ960" s="983"/>
      <c r="DA960" s="983"/>
      <c r="DB960" s="983"/>
      <c r="DC960" s="983"/>
      <c r="DD960" s="983"/>
      <c r="DE960" s="983"/>
      <c r="DF960" s="983"/>
      <c r="DG960" s="983"/>
      <c r="DH960" s="983"/>
      <c r="DI960" s="983"/>
      <c r="DJ960" s="983"/>
      <c r="DK960" s="983"/>
      <c r="DL960" s="983"/>
      <c r="DM960" s="983"/>
      <c r="DN960" s="983"/>
      <c r="DO960" s="983"/>
      <c r="DP960" s="983"/>
      <c r="DQ960" s="983"/>
      <c r="DR960" s="983"/>
      <c r="DS960" s="983"/>
      <c r="DT960" s="983"/>
      <c r="DU960" s="983"/>
      <c r="DV960" s="983"/>
      <c r="DW960" s="983"/>
      <c r="DX960" s="983"/>
      <c r="DY960" s="983"/>
      <c r="DZ960" s="983"/>
      <c r="EA960" s="983"/>
      <c r="EB960" s="983"/>
      <c r="EC960" s="983"/>
      <c r="ED960" s="983"/>
      <c r="EE960" s="983"/>
      <c r="EF960" s="983"/>
      <c r="EG960" s="983"/>
      <c r="EH960" s="983"/>
      <c r="EI960" s="983"/>
      <c r="EJ960" s="983"/>
      <c r="EK960" s="983"/>
      <c r="EL960" s="983"/>
      <c r="EM960" s="983"/>
      <c r="EN960" s="983"/>
      <c r="EO960" s="983"/>
      <c r="EP960" s="983"/>
      <c r="EQ960" s="983"/>
      <c r="ER960" s="983"/>
      <c r="ES960" s="983"/>
    </row>
    <row r="961" spans="1:149" s="983" customFormat="1" ht="15" customHeight="1">
      <c r="B961" s="1047"/>
    </row>
    <row r="962" spans="1:149" s="983" customFormat="1" ht="15" customHeight="1">
      <c r="B962" s="1047"/>
    </row>
    <row r="963" spans="1:149" s="983" customFormat="1" ht="15" customHeight="1">
      <c r="B963" s="1047"/>
      <c r="P963" s="1039"/>
      <c r="Q963" s="1039"/>
      <c r="R963" s="1039"/>
      <c r="S963" s="1039"/>
      <c r="T963" s="1039"/>
      <c r="U963" s="1039"/>
      <c r="V963" s="1039"/>
      <c r="W963" s="1039"/>
      <c r="X963" s="1039"/>
      <c r="Y963" s="1039"/>
      <c r="Z963" s="1039"/>
      <c r="AA963" s="1039"/>
      <c r="AB963" s="1039"/>
      <c r="AC963" s="1039"/>
      <c r="AD963" s="1039"/>
      <c r="AE963" s="1039"/>
      <c r="AF963" s="1039"/>
      <c r="AG963" s="1039"/>
      <c r="AH963" s="1039"/>
      <c r="AI963" s="1039"/>
      <c r="AJ963" s="1039"/>
      <c r="AK963" s="1039"/>
      <c r="AL963" s="1039"/>
      <c r="AM963" s="1039"/>
      <c r="AN963" s="1039"/>
      <c r="AO963" s="1039"/>
      <c r="AP963" s="1039"/>
      <c r="AQ963" s="1039"/>
      <c r="AR963" s="1039"/>
      <c r="AS963" s="1039"/>
      <c r="AT963" s="1039"/>
      <c r="AU963" s="1039"/>
      <c r="AV963" s="1039"/>
      <c r="AW963" s="1039"/>
      <c r="AX963" s="1039"/>
      <c r="AY963" s="1039"/>
      <c r="AZ963" s="1039"/>
      <c r="BA963" s="1039"/>
      <c r="BB963" s="1039"/>
      <c r="BC963" s="1039"/>
      <c r="BD963" s="1039"/>
      <c r="BE963" s="1039"/>
      <c r="BF963" s="1039"/>
      <c r="BG963" s="1039"/>
      <c r="BH963" s="1039"/>
      <c r="BI963" s="1039"/>
      <c r="BJ963" s="1039"/>
      <c r="BK963" s="1039"/>
      <c r="BL963" s="1039"/>
      <c r="BM963" s="1039"/>
      <c r="BN963" s="1039"/>
      <c r="BO963" s="1039"/>
      <c r="BP963" s="1039"/>
      <c r="BQ963" s="1039"/>
      <c r="BR963" s="1039"/>
      <c r="BS963" s="1039"/>
      <c r="BT963" s="1039"/>
      <c r="BU963" s="1039"/>
      <c r="BV963" s="1039"/>
      <c r="BW963" s="1039"/>
      <c r="BX963" s="1039"/>
      <c r="BY963" s="1039"/>
      <c r="BZ963" s="1039"/>
      <c r="CA963" s="1039"/>
      <c r="CB963" s="1039"/>
      <c r="CC963" s="1039"/>
      <c r="CD963" s="1039"/>
      <c r="CE963" s="1039"/>
      <c r="CF963" s="1039"/>
      <c r="CG963" s="1039"/>
      <c r="CH963" s="1039"/>
      <c r="CI963" s="1039"/>
      <c r="CJ963" s="1039"/>
      <c r="CK963" s="1039"/>
      <c r="CL963" s="1039"/>
      <c r="CM963" s="1039"/>
      <c r="CN963" s="1039"/>
      <c r="CO963" s="1039"/>
      <c r="CP963" s="1039"/>
      <c r="CQ963" s="1039"/>
      <c r="CR963" s="1039"/>
      <c r="CS963" s="1039"/>
      <c r="CT963" s="1039"/>
      <c r="CU963" s="1039"/>
      <c r="CV963" s="1039"/>
      <c r="CW963" s="1039"/>
      <c r="CX963" s="1039"/>
      <c r="CY963" s="1039"/>
      <c r="CZ963" s="1039"/>
      <c r="DA963" s="1039"/>
      <c r="DB963" s="1039"/>
      <c r="DC963" s="1039"/>
      <c r="DD963" s="1039"/>
      <c r="DE963" s="1039"/>
      <c r="DF963" s="1039"/>
      <c r="DG963" s="1039"/>
      <c r="DH963" s="1039"/>
      <c r="DI963" s="1039"/>
      <c r="DJ963" s="1039"/>
      <c r="DK963" s="1039"/>
      <c r="DL963" s="1039"/>
      <c r="DM963" s="1039"/>
      <c r="DN963" s="1039"/>
      <c r="DO963" s="1039"/>
      <c r="DP963" s="1039"/>
      <c r="DQ963" s="1039"/>
      <c r="DR963" s="1039"/>
      <c r="DS963" s="1039"/>
      <c r="DT963" s="1039"/>
      <c r="DU963" s="1039"/>
      <c r="DV963" s="1039"/>
      <c r="DW963" s="1039"/>
      <c r="DX963" s="1039"/>
      <c r="DY963" s="1039"/>
      <c r="DZ963" s="1039"/>
      <c r="EA963" s="1039"/>
      <c r="EB963" s="1039"/>
      <c r="EC963" s="1039"/>
      <c r="ED963" s="1039"/>
      <c r="EE963" s="1039"/>
      <c r="EF963" s="1039"/>
      <c r="EG963" s="1039"/>
      <c r="EH963" s="1039"/>
      <c r="EI963" s="1039"/>
      <c r="EJ963" s="1039"/>
      <c r="EK963" s="1039"/>
      <c r="EL963" s="1039"/>
      <c r="EM963" s="1039"/>
      <c r="EN963" s="1039"/>
      <c r="EO963" s="1039"/>
      <c r="EP963" s="1039"/>
      <c r="EQ963" s="1039"/>
      <c r="ER963" s="1039"/>
      <c r="ES963" s="1039"/>
    </row>
    <row r="964" spans="1:149" s="983" customFormat="1" ht="15" customHeight="1">
      <c r="B964" s="1047"/>
      <c r="P964" s="1039"/>
      <c r="Q964" s="1039"/>
      <c r="R964" s="1039"/>
      <c r="S964" s="1039"/>
      <c r="T964" s="1039"/>
      <c r="U964" s="1039"/>
      <c r="V964" s="1039"/>
      <c r="W964" s="1039"/>
      <c r="X964" s="1039"/>
      <c r="Y964" s="1039"/>
      <c r="Z964" s="1039"/>
      <c r="AA964" s="1039"/>
      <c r="AB964" s="1039"/>
      <c r="AC964" s="1039"/>
      <c r="AD964" s="1039"/>
      <c r="AE964" s="1039"/>
      <c r="AF964" s="1039"/>
      <c r="AG964" s="1039"/>
      <c r="AH964" s="1039"/>
      <c r="AI964" s="1039"/>
      <c r="AJ964" s="1039"/>
      <c r="AK964" s="1039"/>
      <c r="AL964" s="1039"/>
      <c r="AM964" s="1039"/>
      <c r="AN964" s="1039"/>
      <c r="AO964" s="1039"/>
      <c r="AP964" s="1039"/>
      <c r="AQ964" s="1039"/>
      <c r="AR964" s="1039"/>
      <c r="AS964" s="1039"/>
      <c r="AT964" s="1039"/>
      <c r="AU964" s="1039"/>
      <c r="AV964" s="1039"/>
      <c r="AW964" s="1039"/>
      <c r="AX964" s="1039"/>
      <c r="AY964" s="1039"/>
      <c r="AZ964" s="1039"/>
      <c r="BA964" s="1039"/>
      <c r="BB964" s="1039"/>
      <c r="BC964" s="1039"/>
      <c r="BD964" s="1039"/>
      <c r="BE964" s="1039"/>
      <c r="BF964" s="1039"/>
      <c r="BG964" s="1039"/>
      <c r="BH964" s="1039"/>
      <c r="BI964" s="1039"/>
      <c r="BJ964" s="1039"/>
      <c r="BK964" s="1039"/>
      <c r="BL964" s="1039"/>
      <c r="BM964" s="1039"/>
      <c r="BN964" s="1039"/>
      <c r="BO964" s="1039"/>
      <c r="BP964" s="1039"/>
      <c r="BQ964" s="1039"/>
      <c r="BR964" s="1039"/>
      <c r="BS964" s="1039"/>
      <c r="BT964" s="1039"/>
      <c r="BU964" s="1039"/>
      <c r="BV964" s="1039"/>
      <c r="BW964" s="1039"/>
      <c r="BX964" s="1039"/>
      <c r="BY964" s="1039"/>
      <c r="BZ964" s="1039"/>
      <c r="CA964" s="1039"/>
      <c r="CB964" s="1039"/>
      <c r="CC964" s="1039"/>
      <c r="CD964" s="1039"/>
      <c r="CE964" s="1039"/>
      <c r="CF964" s="1039"/>
      <c r="CG964" s="1039"/>
      <c r="CH964" s="1039"/>
      <c r="CI964" s="1039"/>
      <c r="CJ964" s="1039"/>
      <c r="CK964" s="1039"/>
      <c r="CL964" s="1039"/>
      <c r="CM964" s="1039"/>
      <c r="CN964" s="1039"/>
      <c r="CO964" s="1039"/>
      <c r="CP964" s="1039"/>
      <c r="CQ964" s="1039"/>
      <c r="CR964" s="1039"/>
      <c r="CS964" s="1039"/>
      <c r="CT964" s="1039"/>
      <c r="CU964" s="1039"/>
      <c r="CV964" s="1039"/>
      <c r="CW964" s="1039"/>
      <c r="CX964" s="1039"/>
      <c r="CY964" s="1039"/>
      <c r="CZ964" s="1039"/>
      <c r="DA964" s="1039"/>
      <c r="DB964" s="1039"/>
      <c r="DC964" s="1039"/>
      <c r="DD964" s="1039"/>
      <c r="DE964" s="1039"/>
      <c r="DF964" s="1039"/>
      <c r="DG964" s="1039"/>
      <c r="DH964" s="1039"/>
      <c r="DI964" s="1039"/>
      <c r="DJ964" s="1039"/>
      <c r="DK964" s="1039"/>
      <c r="DL964" s="1039"/>
      <c r="DM964" s="1039"/>
      <c r="DN964" s="1039"/>
      <c r="DO964" s="1039"/>
      <c r="DP964" s="1039"/>
      <c r="DQ964" s="1039"/>
      <c r="DR964" s="1039"/>
      <c r="DS964" s="1039"/>
      <c r="DT964" s="1039"/>
      <c r="DU964" s="1039"/>
      <c r="DV964" s="1039"/>
      <c r="DW964" s="1039"/>
      <c r="DX964" s="1039"/>
      <c r="DY964" s="1039"/>
      <c r="DZ964" s="1039"/>
      <c r="EA964" s="1039"/>
      <c r="EB964" s="1039"/>
      <c r="EC964" s="1039"/>
      <c r="ED964" s="1039"/>
      <c r="EE964" s="1039"/>
      <c r="EF964" s="1039"/>
      <c r="EG964" s="1039"/>
      <c r="EH964" s="1039"/>
      <c r="EI964" s="1039"/>
      <c r="EJ964" s="1039"/>
      <c r="EK964" s="1039"/>
      <c r="EL964" s="1039"/>
      <c r="EM964" s="1039"/>
      <c r="EN964" s="1039"/>
      <c r="EO964" s="1039"/>
      <c r="EP964" s="1039"/>
      <c r="EQ964" s="1039"/>
      <c r="ER964" s="1039"/>
      <c r="ES964" s="1039"/>
    </row>
    <row r="965" spans="1:149" s="983" customFormat="1" ht="15" customHeight="1">
      <c r="B965" s="1047"/>
      <c r="P965" s="1039"/>
      <c r="Q965" s="1039"/>
      <c r="R965" s="1039"/>
      <c r="S965" s="1039"/>
      <c r="T965" s="1039"/>
      <c r="U965" s="1039"/>
      <c r="V965" s="1039"/>
      <c r="W965" s="1039"/>
      <c r="X965" s="1039"/>
      <c r="Y965" s="1039"/>
      <c r="Z965" s="1039"/>
      <c r="AA965" s="1039"/>
      <c r="AB965" s="1039"/>
      <c r="AC965" s="1039"/>
      <c r="AD965" s="1039"/>
      <c r="AE965" s="1039"/>
      <c r="AF965" s="1039"/>
      <c r="AG965" s="1039"/>
      <c r="AH965" s="1039"/>
      <c r="AI965" s="1039"/>
      <c r="AJ965" s="1039"/>
      <c r="AK965" s="1039"/>
      <c r="AL965" s="1039"/>
      <c r="AM965" s="1039"/>
      <c r="AN965" s="1039"/>
      <c r="AO965" s="1039"/>
      <c r="AP965" s="1039"/>
      <c r="AQ965" s="1039"/>
      <c r="AR965" s="1039"/>
      <c r="AS965" s="1039"/>
      <c r="AT965" s="1039"/>
      <c r="AU965" s="1039"/>
      <c r="AV965" s="1039"/>
      <c r="AW965" s="1039"/>
      <c r="AX965" s="1039"/>
      <c r="AY965" s="1039"/>
      <c r="AZ965" s="1039"/>
      <c r="BA965" s="1039"/>
      <c r="BB965" s="1039"/>
      <c r="BC965" s="1039"/>
      <c r="BD965" s="1039"/>
      <c r="BE965" s="1039"/>
      <c r="BF965" s="1039"/>
      <c r="BG965" s="1039"/>
      <c r="BH965" s="1039"/>
      <c r="BI965" s="1039"/>
      <c r="BJ965" s="1039"/>
      <c r="BK965" s="1039"/>
      <c r="BL965" s="1039"/>
      <c r="BM965" s="1039"/>
      <c r="BN965" s="1039"/>
      <c r="BO965" s="1039"/>
      <c r="BP965" s="1039"/>
      <c r="BQ965" s="1039"/>
      <c r="BR965" s="1039"/>
      <c r="BS965" s="1039"/>
      <c r="BT965" s="1039"/>
      <c r="BU965" s="1039"/>
      <c r="BV965" s="1039"/>
      <c r="BW965" s="1039"/>
      <c r="BX965" s="1039"/>
      <c r="BY965" s="1039"/>
      <c r="BZ965" s="1039"/>
      <c r="CA965" s="1039"/>
      <c r="CB965" s="1039"/>
      <c r="CC965" s="1039"/>
      <c r="CD965" s="1039"/>
      <c r="CE965" s="1039"/>
      <c r="CF965" s="1039"/>
      <c r="CG965" s="1039"/>
      <c r="CH965" s="1039"/>
      <c r="CI965" s="1039"/>
      <c r="CJ965" s="1039"/>
      <c r="CK965" s="1039"/>
      <c r="CL965" s="1039"/>
      <c r="CM965" s="1039"/>
      <c r="CN965" s="1039"/>
      <c r="CO965" s="1039"/>
      <c r="CP965" s="1039"/>
      <c r="CQ965" s="1039"/>
      <c r="CR965" s="1039"/>
      <c r="CS965" s="1039"/>
      <c r="CT965" s="1039"/>
      <c r="CU965" s="1039"/>
      <c r="CV965" s="1039"/>
      <c r="CW965" s="1039"/>
      <c r="CX965" s="1039"/>
      <c r="CY965" s="1039"/>
      <c r="CZ965" s="1039"/>
      <c r="DA965" s="1039"/>
      <c r="DB965" s="1039"/>
      <c r="DC965" s="1039"/>
      <c r="DD965" s="1039"/>
      <c r="DE965" s="1039"/>
      <c r="DF965" s="1039"/>
      <c r="DG965" s="1039"/>
      <c r="DH965" s="1039"/>
      <c r="DI965" s="1039"/>
      <c r="DJ965" s="1039"/>
      <c r="DK965" s="1039"/>
      <c r="DL965" s="1039"/>
      <c r="DM965" s="1039"/>
      <c r="DN965" s="1039"/>
      <c r="DO965" s="1039"/>
      <c r="DP965" s="1039"/>
      <c r="DQ965" s="1039"/>
      <c r="DR965" s="1039"/>
      <c r="DS965" s="1039"/>
      <c r="DT965" s="1039"/>
      <c r="DU965" s="1039"/>
      <c r="DV965" s="1039"/>
      <c r="DW965" s="1039"/>
      <c r="DX965" s="1039"/>
      <c r="DY965" s="1039"/>
      <c r="DZ965" s="1039"/>
      <c r="EA965" s="1039"/>
      <c r="EB965" s="1039"/>
      <c r="EC965" s="1039"/>
      <c r="ED965" s="1039"/>
      <c r="EE965" s="1039"/>
      <c r="EF965" s="1039"/>
      <c r="EG965" s="1039"/>
      <c r="EH965" s="1039"/>
      <c r="EI965" s="1039"/>
      <c r="EJ965" s="1039"/>
      <c r="EK965" s="1039"/>
      <c r="EL965" s="1039"/>
      <c r="EM965" s="1039"/>
      <c r="EN965" s="1039"/>
      <c r="EO965" s="1039"/>
      <c r="EP965" s="1039"/>
      <c r="EQ965" s="1039"/>
      <c r="ER965" s="1039"/>
      <c r="ES965" s="1039"/>
    </row>
    <row r="966" spans="1:149" s="983" customFormat="1" ht="15" customHeight="1">
      <c r="B966" s="1047"/>
      <c r="P966" s="1039"/>
      <c r="Q966" s="1039"/>
      <c r="R966" s="1039"/>
      <c r="S966" s="1039"/>
      <c r="T966" s="1039"/>
      <c r="U966" s="1039"/>
      <c r="V966" s="1039"/>
      <c r="W966" s="1039"/>
      <c r="X966" s="1039"/>
      <c r="Y966" s="1039"/>
      <c r="Z966" s="1039"/>
      <c r="AA966" s="1039"/>
      <c r="AB966" s="1039"/>
      <c r="AC966" s="1039"/>
      <c r="AD966" s="1039"/>
      <c r="AE966" s="1039"/>
      <c r="AF966" s="1039"/>
      <c r="AG966" s="1039"/>
      <c r="AH966" s="1039"/>
      <c r="AI966" s="1039"/>
      <c r="AJ966" s="1039"/>
      <c r="AK966" s="1039"/>
      <c r="AL966" s="1039"/>
      <c r="AM966" s="1039"/>
      <c r="AN966" s="1039"/>
      <c r="AO966" s="1039"/>
      <c r="AP966" s="1039"/>
      <c r="AQ966" s="1039"/>
      <c r="AR966" s="1039"/>
      <c r="AS966" s="1039"/>
      <c r="AT966" s="1039"/>
      <c r="AU966" s="1039"/>
      <c r="AV966" s="1039"/>
      <c r="AW966" s="1039"/>
      <c r="AX966" s="1039"/>
      <c r="AY966" s="1039"/>
      <c r="AZ966" s="1039"/>
      <c r="BA966" s="1039"/>
      <c r="BB966" s="1039"/>
      <c r="BC966" s="1039"/>
      <c r="BD966" s="1039"/>
      <c r="BE966" s="1039"/>
      <c r="BF966" s="1039"/>
      <c r="BG966" s="1039"/>
      <c r="BH966" s="1039"/>
      <c r="BI966" s="1039"/>
      <c r="BJ966" s="1039"/>
      <c r="BK966" s="1039"/>
      <c r="BL966" s="1039"/>
      <c r="BM966" s="1039"/>
      <c r="BN966" s="1039"/>
      <c r="BO966" s="1039"/>
      <c r="BP966" s="1039"/>
      <c r="BQ966" s="1039"/>
      <c r="BR966" s="1039"/>
      <c r="BS966" s="1039"/>
      <c r="BT966" s="1039"/>
      <c r="BU966" s="1039"/>
      <c r="BV966" s="1039"/>
      <c r="BW966" s="1039"/>
      <c r="BX966" s="1039"/>
      <c r="BY966" s="1039"/>
      <c r="BZ966" s="1039"/>
      <c r="CA966" s="1039"/>
      <c r="CB966" s="1039"/>
      <c r="CC966" s="1039"/>
      <c r="CD966" s="1039"/>
      <c r="CE966" s="1039"/>
      <c r="CF966" s="1039"/>
      <c r="CG966" s="1039"/>
      <c r="CH966" s="1039"/>
      <c r="CI966" s="1039"/>
      <c r="CJ966" s="1039"/>
      <c r="CK966" s="1039"/>
      <c r="CL966" s="1039"/>
      <c r="CM966" s="1039"/>
      <c r="CN966" s="1039"/>
      <c r="CO966" s="1039"/>
      <c r="CP966" s="1039"/>
      <c r="CQ966" s="1039"/>
      <c r="CR966" s="1039"/>
      <c r="CS966" s="1039"/>
      <c r="CT966" s="1039"/>
      <c r="CU966" s="1039"/>
      <c r="CV966" s="1039"/>
      <c r="CW966" s="1039"/>
      <c r="CX966" s="1039"/>
      <c r="CY966" s="1039"/>
      <c r="CZ966" s="1039"/>
      <c r="DA966" s="1039"/>
      <c r="DB966" s="1039"/>
      <c r="DC966" s="1039"/>
      <c r="DD966" s="1039"/>
      <c r="DE966" s="1039"/>
      <c r="DF966" s="1039"/>
      <c r="DG966" s="1039"/>
      <c r="DH966" s="1039"/>
      <c r="DI966" s="1039"/>
      <c r="DJ966" s="1039"/>
      <c r="DK966" s="1039"/>
      <c r="DL966" s="1039"/>
      <c r="DM966" s="1039"/>
      <c r="DN966" s="1039"/>
      <c r="DO966" s="1039"/>
      <c r="DP966" s="1039"/>
      <c r="DQ966" s="1039"/>
      <c r="DR966" s="1039"/>
      <c r="DS966" s="1039"/>
      <c r="DT966" s="1039"/>
      <c r="DU966" s="1039"/>
      <c r="DV966" s="1039"/>
      <c r="DW966" s="1039"/>
      <c r="DX966" s="1039"/>
      <c r="DY966" s="1039"/>
      <c r="DZ966" s="1039"/>
      <c r="EA966" s="1039"/>
      <c r="EB966" s="1039"/>
      <c r="EC966" s="1039"/>
      <c r="ED966" s="1039"/>
      <c r="EE966" s="1039"/>
      <c r="EF966" s="1039"/>
      <c r="EG966" s="1039"/>
      <c r="EH966" s="1039"/>
      <c r="EI966" s="1039"/>
      <c r="EJ966" s="1039"/>
      <c r="EK966" s="1039"/>
      <c r="EL966" s="1039"/>
      <c r="EM966" s="1039"/>
      <c r="EN966" s="1039"/>
      <c r="EO966" s="1039"/>
      <c r="EP966" s="1039"/>
      <c r="EQ966" s="1039"/>
      <c r="ER966" s="1039"/>
      <c r="ES966" s="1039"/>
    </row>
    <row r="967" spans="1:149" s="1040" customFormat="1" ht="15" customHeight="1">
      <c r="A967" s="983"/>
      <c r="B967" s="1047"/>
      <c r="C967" s="983"/>
      <c r="D967" s="983"/>
      <c r="E967" s="983"/>
      <c r="F967" s="983"/>
      <c r="G967" s="983"/>
      <c r="H967" s="983"/>
      <c r="I967" s="983"/>
      <c r="J967" s="1039"/>
      <c r="K967" s="1039"/>
      <c r="L967" s="1039"/>
      <c r="M967" s="1039"/>
      <c r="N967" s="1039"/>
      <c r="O967" s="1039"/>
      <c r="P967" s="983"/>
      <c r="Q967" s="983"/>
      <c r="R967" s="983"/>
      <c r="S967" s="983"/>
      <c r="T967" s="983"/>
      <c r="U967" s="983"/>
      <c r="V967" s="983"/>
      <c r="W967" s="983"/>
      <c r="X967" s="983"/>
      <c r="Y967" s="983"/>
      <c r="Z967" s="983"/>
      <c r="AA967" s="983"/>
      <c r="AB967" s="983"/>
      <c r="AC967" s="983"/>
      <c r="AD967" s="983"/>
      <c r="AE967" s="983"/>
      <c r="AF967" s="983"/>
      <c r="AG967" s="983"/>
      <c r="AH967" s="983"/>
      <c r="AI967" s="983"/>
      <c r="AJ967" s="983"/>
      <c r="AK967" s="983"/>
      <c r="AL967" s="983"/>
      <c r="AM967" s="983"/>
      <c r="AN967" s="983"/>
      <c r="AO967" s="983"/>
      <c r="AP967" s="983"/>
      <c r="AQ967" s="983"/>
      <c r="AR967" s="983"/>
      <c r="AS967" s="983"/>
      <c r="AT967" s="983"/>
      <c r="AU967" s="983"/>
      <c r="AV967" s="983"/>
      <c r="AW967" s="983"/>
      <c r="AX967" s="983"/>
      <c r="AY967" s="983"/>
      <c r="AZ967" s="983"/>
      <c r="BA967" s="983"/>
      <c r="BB967" s="983"/>
      <c r="BC967" s="983"/>
      <c r="BD967" s="983"/>
      <c r="BE967" s="983"/>
      <c r="BF967" s="983"/>
      <c r="BG967" s="983"/>
      <c r="BH967" s="983"/>
      <c r="BI967" s="983"/>
      <c r="BJ967" s="983"/>
      <c r="BK967" s="983"/>
      <c r="BL967" s="983"/>
      <c r="BM967" s="983"/>
      <c r="BN967" s="983"/>
      <c r="BO967" s="983"/>
      <c r="BP967" s="983"/>
      <c r="BQ967" s="983"/>
      <c r="BR967" s="983"/>
      <c r="BS967" s="983"/>
      <c r="BT967" s="983"/>
      <c r="BU967" s="983"/>
      <c r="BV967" s="983"/>
      <c r="BW967" s="983"/>
      <c r="BX967" s="983"/>
      <c r="BY967" s="983"/>
      <c r="BZ967" s="983"/>
      <c r="CA967" s="983"/>
      <c r="CB967" s="983"/>
      <c r="CC967" s="983"/>
      <c r="CD967" s="983"/>
      <c r="CE967" s="983"/>
      <c r="CF967" s="983"/>
      <c r="CG967" s="983"/>
      <c r="CH967" s="983"/>
      <c r="CI967" s="983"/>
      <c r="CJ967" s="983"/>
      <c r="CK967" s="983"/>
      <c r="CL967" s="983"/>
      <c r="CM967" s="983"/>
      <c r="CN967" s="983"/>
      <c r="CO967" s="983"/>
      <c r="CP967" s="983"/>
      <c r="CQ967" s="983"/>
      <c r="CR967" s="983"/>
      <c r="CS967" s="983"/>
      <c r="CT967" s="983"/>
      <c r="CU967" s="983"/>
      <c r="CV967" s="983"/>
      <c r="CW967" s="983"/>
      <c r="CX967" s="983"/>
      <c r="CY967" s="983"/>
      <c r="CZ967" s="983"/>
      <c r="DA967" s="983"/>
      <c r="DB967" s="983"/>
      <c r="DC967" s="983"/>
      <c r="DD967" s="983"/>
      <c r="DE967" s="983"/>
      <c r="DF967" s="983"/>
      <c r="DG967" s="983"/>
      <c r="DH967" s="983"/>
      <c r="DI967" s="983"/>
      <c r="DJ967" s="983"/>
      <c r="DK967" s="983"/>
      <c r="DL967" s="983"/>
      <c r="DM967" s="983"/>
      <c r="DN967" s="983"/>
      <c r="DO967" s="983"/>
      <c r="DP967" s="983"/>
      <c r="DQ967" s="983"/>
      <c r="DR967" s="983"/>
      <c r="DS967" s="983"/>
      <c r="DT967" s="983"/>
      <c r="DU967" s="983"/>
      <c r="DV967" s="983"/>
      <c r="DW967" s="983"/>
      <c r="DX967" s="983"/>
      <c r="DY967" s="983"/>
      <c r="DZ967" s="983"/>
      <c r="EA967" s="983"/>
      <c r="EB967" s="983"/>
      <c r="EC967" s="983"/>
      <c r="ED967" s="983"/>
      <c r="EE967" s="983"/>
      <c r="EF967" s="983"/>
      <c r="EG967" s="983"/>
      <c r="EH967" s="983"/>
      <c r="EI967" s="983"/>
      <c r="EJ967" s="983"/>
      <c r="EK967" s="983"/>
      <c r="EL967" s="983"/>
      <c r="EM967" s="983"/>
      <c r="EN967" s="983"/>
      <c r="EO967" s="983"/>
      <c r="EP967" s="983"/>
      <c r="EQ967" s="983"/>
      <c r="ER967" s="983"/>
      <c r="ES967" s="983"/>
    </row>
    <row r="968" spans="1:149" s="1040" customFormat="1" ht="15" customHeight="1">
      <c r="A968" s="983"/>
      <c r="B968" s="1047"/>
      <c r="C968" s="983"/>
      <c r="D968" s="983"/>
      <c r="E968" s="983"/>
      <c r="F968" s="983"/>
      <c r="G968" s="983"/>
      <c r="H968" s="983"/>
      <c r="I968" s="983"/>
      <c r="J968" s="1039"/>
      <c r="K968" s="1039"/>
      <c r="L968" s="1039"/>
      <c r="M968" s="1039"/>
      <c r="N968" s="1039"/>
      <c r="O968" s="1039"/>
      <c r="P968" s="983"/>
      <c r="Q968" s="983"/>
      <c r="R968" s="983"/>
      <c r="S968" s="983"/>
      <c r="T968" s="983"/>
      <c r="U968" s="983"/>
      <c r="V968" s="983"/>
      <c r="W968" s="983"/>
      <c r="X968" s="983"/>
      <c r="Y968" s="983"/>
      <c r="Z968" s="983"/>
      <c r="AA968" s="983"/>
      <c r="AB968" s="983"/>
      <c r="AC968" s="983"/>
      <c r="AD968" s="983"/>
      <c r="AE968" s="983"/>
      <c r="AF968" s="983"/>
      <c r="AG968" s="983"/>
      <c r="AH968" s="983"/>
      <c r="AI968" s="983"/>
      <c r="AJ968" s="983"/>
      <c r="AK968" s="983"/>
      <c r="AL968" s="983"/>
      <c r="AM968" s="983"/>
      <c r="AN968" s="983"/>
      <c r="AO968" s="983"/>
      <c r="AP968" s="983"/>
      <c r="AQ968" s="983"/>
      <c r="AR968" s="983"/>
      <c r="AS968" s="983"/>
      <c r="AT968" s="983"/>
      <c r="AU968" s="983"/>
      <c r="AV968" s="983"/>
      <c r="AW968" s="983"/>
      <c r="AX968" s="983"/>
      <c r="AY968" s="983"/>
      <c r="AZ968" s="983"/>
      <c r="BA968" s="983"/>
      <c r="BB968" s="983"/>
      <c r="BC968" s="983"/>
      <c r="BD968" s="983"/>
      <c r="BE968" s="983"/>
      <c r="BF968" s="983"/>
      <c r="BG968" s="983"/>
      <c r="BH968" s="983"/>
      <c r="BI968" s="983"/>
      <c r="BJ968" s="983"/>
      <c r="BK968" s="983"/>
      <c r="BL968" s="983"/>
      <c r="BM968" s="983"/>
      <c r="BN968" s="983"/>
      <c r="BO968" s="983"/>
      <c r="BP968" s="983"/>
      <c r="BQ968" s="983"/>
      <c r="BR968" s="983"/>
      <c r="BS968" s="983"/>
      <c r="BT968" s="983"/>
      <c r="BU968" s="983"/>
      <c r="BV968" s="983"/>
      <c r="BW968" s="983"/>
      <c r="BX968" s="983"/>
      <c r="BY968" s="983"/>
      <c r="BZ968" s="983"/>
      <c r="CA968" s="983"/>
      <c r="CB968" s="983"/>
      <c r="CC968" s="983"/>
      <c r="CD968" s="983"/>
      <c r="CE968" s="983"/>
      <c r="CF968" s="983"/>
      <c r="CG968" s="983"/>
      <c r="CH968" s="983"/>
      <c r="CI968" s="983"/>
      <c r="CJ968" s="983"/>
      <c r="CK968" s="983"/>
      <c r="CL968" s="983"/>
      <c r="CM968" s="983"/>
      <c r="CN968" s="983"/>
      <c r="CO968" s="983"/>
      <c r="CP968" s="983"/>
      <c r="CQ968" s="983"/>
      <c r="CR968" s="983"/>
      <c r="CS968" s="983"/>
      <c r="CT968" s="983"/>
      <c r="CU968" s="983"/>
      <c r="CV968" s="983"/>
      <c r="CW968" s="983"/>
      <c r="CX968" s="983"/>
      <c r="CY968" s="983"/>
      <c r="CZ968" s="983"/>
      <c r="DA968" s="983"/>
      <c r="DB968" s="983"/>
      <c r="DC968" s="983"/>
      <c r="DD968" s="983"/>
      <c r="DE968" s="983"/>
      <c r="DF968" s="983"/>
      <c r="DG968" s="983"/>
      <c r="DH968" s="983"/>
      <c r="DI968" s="983"/>
      <c r="DJ968" s="983"/>
      <c r="DK968" s="983"/>
      <c r="DL968" s="983"/>
      <c r="DM968" s="983"/>
      <c r="DN968" s="983"/>
      <c r="DO968" s="983"/>
      <c r="DP968" s="983"/>
      <c r="DQ968" s="983"/>
      <c r="DR968" s="983"/>
      <c r="DS968" s="983"/>
      <c r="DT968" s="983"/>
      <c r="DU968" s="983"/>
      <c r="DV968" s="983"/>
      <c r="DW968" s="983"/>
      <c r="DX968" s="983"/>
      <c r="DY968" s="983"/>
      <c r="DZ968" s="983"/>
      <c r="EA968" s="983"/>
      <c r="EB968" s="983"/>
      <c r="EC968" s="983"/>
      <c r="ED968" s="983"/>
      <c r="EE968" s="983"/>
      <c r="EF968" s="983"/>
      <c r="EG968" s="983"/>
      <c r="EH968" s="983"/>
      <c r="EI968" s="983"/>
      <c r="EJ968" s="983"/>
      <c r="EK968" s="983"/>
      <c r="EL968" s="983"/>
      <c r="EM968" s="983"/>
      <c r="EN968" s="983"/>
      <c r="EO968" s="983"/>
      <c r="EP968" s="983"/>
      <c r="EQ968" s="983"/>
      <c r="ER968" s="983"/>
      <c r="ES968" s="983"/>
    </row>
    <row r="969" spans="1:149" s="1040" customFormat="1" ht="15" customHeight="1">
      <c r="A969" s="983"/>
      <c r="B969" s="1047"/>
      <c r="C969" s="983"/>
      <c r="D969" s="983"/>
      <c r="E969" s="983"/>
      <c r="F969" s="983"/>
      <c r="G969" s="983"/>
      <c r="H969" s="983"/>
      <c r="I969" s="983"/>
      <c r="J969" s="1039"/>
      <c r="K969" s="1039"/>
      <c r="L969" s="1039"/>
      <c r="M969" s="1039"/>
      <c r="N969" s="1039"/>
      <c r="O969" s="1039"/>
      <c r="P969" s="983"/>
      <c r="Q969" s="983"/>
      <c r="R969" s="983"/>
      <c r="S969" s="983"/>
      <c r="T969" s="983"/>
      <c r="U969" s="983"/>
      <c r="V969" s="983"/>
      <c r="W969" s="983"/>
      <c r="X969" s="983"/>
      <c r="Y969" s="983"/>
      <c r="Z969" s="983"/>
      <c r="AA969" s="983"/>
      <c r="AB969" s="983"/>
      <c r="AC969" s="983"/>
      <c r="AD969" s="983"/>
      <c r="AE969" s="983"/>
      <c r="AF969" s="983"/>
      <c r="AG969" s="983"/>
      <c r="AH969" s="983"/>
      <c r="AI969" s="983"/>
      <c r="AJ969" s="983"/>
      <c r="AK969" s="983"/>
      <c r="AL969" s="983"/>
      <c r="AM969" s="983"/>
      <c r="AN969" s="983"/>
      <c r="AO969" s="983"/>
      <c r="AP969" s="983"/>
      <c r="AQ969" s="983"/>
      <c r="AR969" s="983"/>
      <c r="AS969" s="983"/>
      <c r="AT969" s="983"/>
      <c r="AU969" s="983"/>
      <c r="AV969" s="983"/>
      <c r="AW969" s="983"/>
      <c r="AX969" s="983"/>
      <c r="AY969" s="983"/>
      <c r="AZ969" s="983"/>
      <c r="BA969" s="983"/>
      <c r="BB969" s="983"/>
      <c r="BC969" s="983"/>
      <c r="BD969" s="983"/>
      <c r="BE969" s="983"/>
      <c r="BF969" s="983"/>
      <c r="BG969" s="983"/>
      <c r="BH969" s="983"/>
      <c r="BI969" s="983"/>
      <c r="BJ969" s="983"/>
      <c r="BK969" s="983"/>
      <c r="BL969" s="983"/>
      <c r="BM969" s="983"/>
      <c r="BN969" s="983"/>
      <c r="BO969" s="983"/>
      <c r="BP969" s="983"/>
      <c r="BQ969" s="983"/>
      <c r="BR969" s="983"/>
      <c r="BS969" s="983"/>
      <c r="BT969" s="983"/>
      <c r="BU969" s="983"/>
      <c r="BV969" s="983"/>
      <c r="BW969" s="983"/>
      <c r="BX969" s="983"/>
      <c r="BY969" s="983"/>
      <c r="BZ969" s="983"/>
      <c r="CA969" s="983"/>
      <c r="CB969" s="983"/>
      <c r="CC969" s="983"/>
      <c r="CD969" s="983"/>
      <c r="CE969" s="983"/>
      <c r="CF969" s="983"/>
      <c r="CG969" s="983"/>
      <c r="CH969" s="983"/>
      <c r="CI969" s="983"/>
      <c r="CJ969" s="983"/>
      <c r="CK969" s="983"/>
      <c r="CL969" s="983"/>
      <c r="CM969" s="983"/>
      <c r="CN969" s="983"/>
      <c r="CO969" s="983"/>
      <c r="CP969" s="983"/>
      <c r="CQ969" s="983"/>
      <c r="CR969" s="983"/>
      <c r="CS969" s="983"/>
      <c r="CT969" s="983"/>
      <c r="CU969" s="983"/>
      <c r="CV969" s="983"/>
      <c r="CW969" s="983"/>
      <c r="CX969" s="983"/>
      <c r="CY969" s="983"/>
      <c r="CZ969" s="983"/>
      <c r="DA969" s="983"/>
      <c r="DB969" s="983"/>
      <c r="DC969" s="983"/>
      <c r="DD969" s="983"/>
      <c r="DE969" s="983"/>
      <c r="DF969" s="983"/>
      <c r="DG969" s="983"/>
      <c r="DH969" s="983"/>
      <c r="DI969" s="983"/>
      <c r="DJ969" s="983"/>
      <c r="DK969" s="983"/>
      <c r="DL969" s="983"/>
      <c r="DM969" s="983"/>
      <c r="DN969" s="983"/>
      <c r="DO969" s="983"/>
      <c r="DP969" s="983"/>
      <c r="DQ969" s="983"/>
      <c r="DR969" s="983"/>
      <c r="DS969" s="983"/>
      <c r="DT969" s="983"/>
      <c r="DU969" s="983"/>
      <c r="DV969" s="983"/>
      <c r="DW969" s="983"/>
      <c r="DX969" s="983"/>
      <c r="DY969" s="983"/>
      <c r="DZ969" s="983"/>
      <c r="EA969" s="983"/>
      <c r="EB969" s="983"/>
      <c r="EC969" s="983"/>
      <c r="ED969" s="983"/>
      <c r="EE969" s="983"/>
      <c r="EF969" s="983"/>
      <c r="EG969" s="983"/>
      <c r="EH969" s="983"/>
      <c r="EI969" s="983"/>
      <c r="EJ969" s="983"/>
      <c r="EK969" s="983"/>
      <c r="EL969" s="983"/>
      <c r="EM969" s="983"/>
      <c r="EN969" s="983"/>
      <c r="EO969" s="983"/>
      <c r="EP969" s="983"/>
      <c r="EQ969" s="983"/>
      <c r="ER969" s="983"/>
      <c r="ES969" s="983"/>
    </row>
    <row r="970" spans="1:149" s="1040" customFormat="1" ht="15" customHeight="1">
      <c r="A970" s="983"/>
      <c r="B970" s="1047"/>
      <c r="C970" s="983"/>
      <c r="D970" s="983"/>
      <c r="E970" s="983"/>
      <c r="F970" s="983"/>
      <c r="G970" s="983"/>
      <c r="H970" s="983"/>
      <c r="I970" s="983"/>
      <c r="J970" s="1039"/>
      <c r="K970" s="1039"/>
      <c r="L970" s="1039"/>
      <c r="M970" s="1039"/>
      <c r="N970" s="1039"/>
      <c r="O970" s="1039"/>
      <c r="P970" s="983"/>
      <c r="Q970" s="983"/>
      <c r="R970" s="983"/>
      <c r="S970" s="983"/>
      <c r="T970" s="983"/>
      <c r="U970" s="983"/>
      <c r="V970" s="983"/>
      <c r="W970" s="983"/>
      <c r="X970" s="983"/>
      <c r="Y970" s="983"/>
      <c r="Z970" s="983"/>
      <c r="AA970" s="983"/>
      <c r="AB970" s="983"/>
      <c r="AC970" s="983"/>
      <c r="AD970" s="983"/>
      <c r="AE970" s="983"/>
      <c r="AF970" s="983"/>
      <c r="AG970" s="983"/>
      <c r="AH970" s="983"/>
      <c r="AI970" s="983"/>
      <c r="AJ970" s="983"/>
      <c r="AK970" s="983"/>
      <c r="AL970" s="983"/>
      <c r="AM970" s="983"/>
      <c r="AN970" s="983"/>
      <c r="AO970" s="983"/>
      <c r="AP970" s="983"/>
      <c r="AQ970" s="983"/>
      <c r="AR970" s="983"/>
      <c r="AS970" s="983"/>
      <c r="AT970" s="983"/>
      <c r="AU970" s="983"/>
      <c r="AV970" s="983"/>
      <c r="AW970" s="983"/>
      <c r="AX970" s="983"/>
      <c r="AY970" s="983"/>
      <c r="AZ970" s="983"/>
      <c r="BA970" s="983"/>
      <c r="BB970" s="983"/>
      <c r="BC970" s="983"/>
      <c r="BD970" s="983"/>
      <c r="BE970" s="983"/>
      <c r="BF970" s="983"/>
      <c r="BG970" s="983"/>
      <c r="BH970" s="983"/>
      <c r="BI970" s="983"/>
      <c r="BJ970" s="983"/>
      <c r="BK970" s="983"/>
      <c r="BL970" s="983"/>
      <c r="BM970" s="983"/>
      <c r="BN970" s="983"/>
      <c r="BO970" s="983"/>
      <c r="BP970" s="983"/>
      <c r="BQ970" s="983"/>
      <c r="BR970" s="983"/>
      <c r="BS970" s="983"/>
      <c r="BT970" s="983"/>
      <c r="BU970" s="983"/>
      <c r="BV970" s="983"/>
      <c r="BW970" s="983"/>
      <c r="BX970" s="983"/>
      <c r="BY970" s="983"/>
      <c r="BZ970" s="983"/>
      <c r="CA970" s="983"/>
      <c r="CB970" s="983"/>
      <c r="CC970" s="983"/>
      <c r="CD970" s="983"/>
      <c r="CE970" s="983"/>
      <c r="CF970" s="983"/>
      <c r="CG970" s="983"/>
      <c r="CH970" s="983"/>
      <c r="CI970" s="983"/>
      <c r="CJ970" s="983"/>
      <c r="CK970" s="983"/>
      <c r="CL970" s="983"/>
      <c r="CM970" s="983"/>
      <c r="CN970" s="983"/>
      <c r="CO970" s="983"/>
      <c r="CP970" s="983"/>
      <c r="CQ970" s="983"/>
      <c r="CR970" s="983"/>
      <c r="CS970" s="983"/>
      <c r="CT970" s="983"/>
      <c r="CU970" s="983"/>
      <c r="CV970" s="983"/>
      <c r="CW970" s="983"/>
      <c r="CX970" s="983"/>
      <c r="CY970" s="983"/>
      <c r="CZ970" s="983"/>
      <c r="DA970" s="983"/>
      <c r="DB970" s="983"/>
      <c r="DC970" s="983"/>
      <c r="DD970" s="983"/>
      <c r="DE970" s="983"/>
      <c r="DF970" s="983"/>
      <c r="DG970" s="983"/>
      <c r="DH970" s="983"/>
      <c r="DI970" s="983"/>
      <c r="DJ970" s="983"/>
      <c r="DK970" s="983"/>
      <c r="DL970" s="983"/>
      <c r="DM970" s="983"/>
      <c r="DN970" s="983"/>
      <c r="DO970" s="983"/>
      <c r="DP970" s="983"/>
      <c r="DQ970" s="983"/>
      <c r="DR970" s="983"/>
      <c r="DS970" s="983"/>
      <c r="DT970" s="983"/>
      <c r="DU970" s="983"/>
      <c r="DV970" s="983"/>
      <c r="DW970" s="983"/>
      <c r="DX970" s="983"/>
      <c r="DY970" s="983"/>
      <c r="DZ970" s="983"/>
      <c r="EA970" s="983"/>
      <c r="EB970" s="983"/>
      <c r="EC970" s="983"/>
      <c r="ED970" s="983"/>
      <c r="EE970" s="983"/>
      <c r="EF970" s="983"/>
      <c r="EG970" s="983"/>
      <c r="EH970" s="983"/>
      <c r="EI970" s="983"/>
      <c r="EJ970" s="983"/>
      <c r="EK970" s="983"/>
      <c r="EL970" s="983"/>
      <c r="EM970" s="983"/>
      <c r="EN970" s="983"/>
      <c r="EO970" s="983"/>
      <c r="EP970" s="983"/>
      <c r="EQ970" s="983"/>
      <c r="ER970" s="983"/>
      <c r="ES970" s="983"/>
    </row>
    <row r="971" spans="1:149" s="983" customFormat="1" ht="15" customHeight="1">
      <c r="B971" s="1047"/>
      <c r="P971" s="1039"/>
      <c r="Q971" s="1039"/>
      <c r="R971" s="1039"/>
      <c r="S971" s="1039"/>
      <c r="T971" s="1039"/>
      <c r="U971" s="1039"/>
      <c r="V971" s="1039"/>
      <c r="W971" s="1039"/>
      <c r="X971" s="1039"/>
      <c r="Y971" s="1039"/>
      <c r="Z971" s="1039"/>
      <c r="AA971" s="1039"/>
      <c r="AB971" s="1039"/>
      <c r="AC971" s="1039"/>
      <c r="AD971" s="1039"/>
      <c r="AE971" s="1039"/>
      <c r="AF971" s="1039"/>
      <c r="AG971" s="1039"/>
      <c r="AH971" s="1039"/>
      <c r="AI971" s="1039"/>
      <c r="AJ971" s="1039"/>
      <c r="AK971" s="1039"/>
      <c r="AL971" s="1039"/>
      <c r="AM971" s="1039"/>
      <c r="AN971" s="1039"/>
      <c r="AO971" s="1039"/>
      <c r="AP971" s="1039"/>
      <c r="AQ971" s="1039"/>
      <c r="AR971" s="1039"/>
      <c r="AS971" s="1039"/>
      <c r="AT971" s="1039"/>
      <c r="AU971" s="1039"/>
      <c r="AV971" s="1039"/>
      <c r="AW971" s="1039"/>
      <c r="AX971" s="1039"/>
      <c r="AY971" s="1039"/>
      <c r="AZ971" s="1039"/>
      <c r="BA971" s="1039"/>
      <c r="BB971" s="1039"/>
      <c r="BC971" s="1039"/>
      <c r="BD971" s="1039"/>
      <c r="BE971" s="1039"/>
      <c r="BF971" s="1039"/>
      <c r="BG971" s="1039"/>
      <c r="BH971" s="1039"/>
      <c r="BI971" s="1039"/>
      <c r="BJ971" s="1039"/>
      <c r="BK971" s="1039"/>
      <c r="BL971" s="1039"/>
      <c r="BM971" s="1039"/>
      <c r="BN971" s="1039"/>
      <c r="BO971" s="1039"/>
      <c r="BP971" s="1039"/>
      <c r="BQ971" s="1039"/>
      <c r="BR971" s="1039"/>
      <c r="BS971" s="1039"/>
      <c r="BT971" s="1039"/>
      <c r="BU971" s="1039"/>
      <c r="BV971" s="1039"/>
      <c r="BW971" s="1039"/>
      <c r="BX971" s="1039"/>
      <c r="BY971" s="1039"/>
      <c r="BZ971" s="1039"/>
      <c r="CA971" s="1039"/>
      <c r="CB971" s="1039"/>
      <c r="CC971" s="1039"/>
      <c r="CD971" s="1039"/>
      <c r="CE971" s="1039"/>
      <c r="CF971" s="1039"/>
      <c r="CG971" s="1039"/>
      <c r="CH971" s="1039"/>
      <c r="CI971" s="1039"/>
      <c r="CJ971" s="1039"/>
      <c r="CK971" s="1039"/>
      <c r="CL971" s="1039"/>
      <c r="CM971" s="1039"/>
      <c r="CN971" s="1039"/>
      <c r="CO971" s="1039"/>
      <c r="CP971" s="1039"/>
      <c r="CQ971" s="1039"/>
      <c r="CR971" s="1039"/>
      <c r="CS971" s="1039"/>
      <c r="CT971" s="1039"/>
      <c r="CU971" s="1039"/>
      <c r="CV971" s="1039"/>
      <c r="CW971" s="1039"/>
      <c r="CX971" s="1039"/>
      <c r="CY971" s="1039"/>
      <c r="CZ971" s="1039"/>
      <c r="DA971" s="1039"/>
      <c r="DB971" s="1039"/>
      <c r="DC971" s="1039"/>
      <c r="DD971" s="1039"/>
      <c r="DE971" s="1039"/>
      <c r="DF971" s="1039"/>
      <c r="DG971" s="1039"/>
      <c r="DH971" s="1039"/>
      <c r="DI971" s="1039"/>
      <c r="DJ971" s="1039"/>
      <c r="DK971" s="1039"/>
      <c r="DL971" s="1039"/>
      <c r="DM971" s="1039"/>
      <c r="DN971" s="1039"/>
      <c r="DO971" s="1039"/>
      <c r="DP971" s="1039"/>
      <c r="DQ971" s="1039"/>
      <c r="DR971" s="1039"/>
      <c r="DS971" s="1039"/>
      <c r="DT971" s="1039"/>
      <c r="DU971" s="1039"/>
      <c r="DV971" s="1039"/>
      <c r="DW971" s="1039"/>
      <c r="DX971" s="1039"/>
      <c r="DY971" s="1039"/>
      <c r="DZ971" s="1039"/>
      <c r="EA971" s="1039"/>
      <c r="EB971" s="1039"/>
      <c r="EC971" s="1039"/>
      <c r="ED971" s="1039"/>
      <c r="EE971" s="1039"/>
      <c r="EF971" s="1039"/>
      <c r="EG971" s="1039"/>
      <c r="EH971" s="1039"/>
      <c r="EI971" s="1039"/>
      <c r="EJ971" s="1039"/>
      <c r="EK971" s="1039"/>
      <c r="EL971" s="1039"/>
      <c r="EM971" s="1039"/>
      <c r="EN971" s="1039"/>
      <c r="EO971" s="1039"/>
      <c r="EP971" s="1039"/>
      <c r="EQ971" s="1039"/>
      <c r="ER971" s="1039"/>
      <c r="ES971" s="1039"/>
    </row>
    <row r="972" spans="1:149" s="983" customFormat="1" ht="15" customHeight="1">
      <c r="B972" s="1047"/>
      <c r="P972" s="1039"/>
      <c r="Q972" s="1039"/>
      <c r="R972" s="1039"/>
      <c r="S972" s="1039"/>
      <c r="T972" s="1039"/>
      <c r="U972" s="1039"/>
      <c r="V972" s="1039"/>
      <c r="W972" s="1039"/>
      <c r="X972" s="1039"/>
      <c r="Y972" s="1039"/>
      <c r="Z972" s="1039"/>
      <c r="AA972" s="1039"/>
      <c r="AB972" s="1039"/>
      <c r="AC972" s="1039"/>
      <c r="AD972" s="1039"/>
      <c r="AE972" s="1039"/>
      <c r="AF972" s="1039"/>
      <c r="AG972" s="1039"/>
      <c r="AH972" s="1039"/>
      <c r="AI972" s="1039"/>
      <c r="AJ972" s="1039"/>
      <c r="AK972" s="1039"/>
      <c r="AL972" s="1039"/>
      <c r="AM972" s="1039"/>
      <c r="AN972" s="1039"/>
      <c r="AO972" s="1039"/>
      <c r="AP972" s="1039"/>
      <c r="AQ972" s="1039"/>
      <c r="AR972" s="1039"/>
      <c r="AS972" s="1039"/>
      <c r="AT972" s="1039"/>
      <c r="AU972" s="1039"/>
      <c r="AV972" s="1039"/>
      <c r="AW972" s="1039"/>
      <c r="AX972" s="1039"/>
      <c r="AY972" s="1039"/>
      <c r="AZ972" s="1039"/>
      <c r="BA972" s="1039"/>
      <c r="BB972" s="1039"/>
      <c r="BC972" s="1039"/>
      <c r="BD972" s="1039"/>
      <c r="BE972" s="1039"/>
      <c r="BF972" s="1039"/>
      <c r="BG972" s="1039"/>
      <c r="BH972" s="1039"/>
      <c r="BI972" s="1039"/>
      <c r="BJ972" s="1039"/>
      <c r="BK972" s="1039"/>
      <c r="BL972" s="1039"/>
      <c r="BM972" s="1039"/>
      <c r="BN972" s="1039"/>
      <c r="BO972" s="1039"/>
      <c r="BP972" s="1039"/>
      <c r="BQ972" s="1039"/>
      <c r="BR972" s="1039"/>
      <c r="BS972" s="1039"/>
      <c r="BT972" s="1039"/>
      <c r="BU972" s="1039"/>
      <c r="BV972" s="1039"/>
      <c r="BW972" s="1039"/>
      <c r="BX972" s="1039"/>
      <c r="BY972" s="1039"/>
      <c r="BZ972" s="1039"/>
      <c r="CA972" s="1039"/>
      <c r="CB972" s="1039"/>
      <c r="CC972" s="1039"/>
      <c r="CD972" s="1039"/>
      <c r="CE972" s="1039"/>
      <c r="CF972" s="1039"/>
      <c r="CG972" s="1039"/>
      <c r="CH972" s="1039"/>
      <c r="CI972" s="1039"/>
      <c r="CJ972" s="1039"/>
      <c r="CK972" s="1039"/>
      <c r="CL972" s="1039"/>
      <c r="CM972" s="1039"/>
      <c r="CN972" s="1039"/>
      <c r="CO972" s="1039"/>
      <c r="CP972" s="1039"/>
      <c r="CQ972" s="1039"/>
      <c r="CR972" s="1039"/>
      <c r="CS972" s="1039"/>
      <c r="CT972" s="1039"/>
      <c r="CU972" s="1039"/>
      <c r="CV972" s="1039"/>
      <c r="CW972" s="1039"/>
      <c r="CX972" s="1039"/>
      <c r="CY972" s="1039"/>
      <c r="CZ972" s="1039"/>
      <c r="DA972" s="1039"/>
      <c r="DB972" s="1039"/>
      <c r="DC972" s="1039"/>
      <c r="DD972" s="1039"/>
      <c r="DE972" s="1039"/>
      <c r="DF972" s="1039"/>
      <c r="DG972" s="1039"/>
      <c r="DH972" s="1039"/>
      <c r="DI972" s="1039"/>
      <c r="DJ972" s="1039"/>
      <c r="DK972" s="1039"/>
      <c r="DL972" s="1039"/>
      <c r="DM972" s="1039"/>
      <c r="DN972" s="1039"/>
      <c r="DO972" s="1039"/>
      <c r="DP972" s="1039"/>
      <c r="DQ972" s="1039"/>
      <c r="DR972" s="1039"/>
      <c r="DS972" s="1039"/>
      <c r="DT972" s="1039"/>
      <c r="DU972" s="1039"/>
      <c r="DV972" s="1039"/>
      <c r="DW972" s="1039"/>
      <c r="DX972" s="1039"/>
      <c r="DY972" s="1039"/>
      <c r="DZ972" s="1039"/>
      <c r="EA972" s="1039"/>
      <c r="EB972" s="1039"/>
      <c r="EC972" s="1039"/>
      <c r="ED972" s="1039"/>
      <c r="EE972" s="1039"/>
      <c r="EF972" s="1039"/>
      <c r="EG972" s="1039"/>
      <c r="EH972" s="1039"/>
      <c r="EI972" s="1039"/>
      <c r="EJ972" s="1039"/>
      <c r="EK972" s="1039"/>
      <c r="EL972" s="1039"/>
      <c r="EM972" s="1039"/>
      <c r="EN972" s="1039"/>
      <c r="EO972" s="1039"/>
      <c r="EP972" s="1039"/>
      <c r="EQ972" s="1039"/>
      <c r="ER972" s="1039"/>
      <c r="ES972" s="1039"/>
    </row>
    <row r="973" spans="1:149" s="983" customFormat="1" ht="15" customHeight="1">
      <c r="B973" s="1047"/>
      <c r="P973" s="1039"/>
      <c r="Q973" s="1039"/>
      <c r="R973" s="1039"/>
      <c r="S973" s="1039"/>
      <c r="T973" s="1039"/>
      <c r="U973" s="1039"/>
      <c r="V973" s="1039"/>
      <c r="W973" s="1039"/>
      <c r="X973" s="1039"/>
      <c r="Y973" s="1039"/>
      <c r="Z973" s="1039"/>
      <c r="AA973" s="1039"/>
      <c r="AB973" s="1039"/>
      <c r="AC973" s="1039"/>
      <c r="AD973" s="1039"/>
      <c r="AE973" s="1039"/>
      <c r="AF973" s="1039"/>
      <c r="AG973" s="1039"/>
      <c r="AH973" s="1039"/>
      <c r="AI973" s="1039"/>
      <c r="AJ973" s="1039"/>
      <c r="AK973" s="1039"/>
      <c r="AL973" s="1039"/>
      <c r="AM973" s="1039"/>
      <c r="AN973" s="1039"/>
      <c r="AO973" s="1039"/>
      <c r="AP973" s="1039"/>
      <c r="AQ973" s="1039"/>
      <c r="AR973" s="1039"/>
      <c r="AS973" s="1039"/>
      <c r="AT973" s="1039"/>
      <c r="AU973" s="1039"/>
      <c r="AV973" s="1039"/>
      <c r="AW973" s="1039"/>
      <c r="AX973" s="1039"/>
      <c r="AY973" s="1039"/>
      <c r="AZ973" s="1039"/>
      <c r="BA973" s="1039"/>
      <c r="BB973" s="1039"/>
      <c r="BC973" s="1039"/>
      <c r="BD973" s="1039"/>
      <c r="BE973" s="1039"/>
      <c r="BF973" s="1039"/>
      <c r="BG973" s="1039"/>
      <c r="BH973" s="1039"/>
      <c r="BI973" s="1039"/>
      <c r="BJ973" s="1039"/>
      <c r="BK973" s="1039"/>
      <c r="BL973" s="1039"/>
      <c r="BM973" s="1039"/>
      <c r="BN973" s="1039"/>
      <c r="BO973" s="1039"/>
      <c r="BP973" s="1039"/>
      <c r="BQ973" s="1039"/>
      <c r="BR973" s="1039"/>
      <c r="BS973" s="1039"/>
      <c r="BT973" s="1039"/>
      <c r="BU973" s="1039"/>
      <c r="BV973" s="1039"/>
      <c r="BW973" s="1039"/>
      <c r="BX973" s="1039"/>
      <c r="BY973" s="1039"/>
      <c r="BZ973" s="1039"/>
      <c r="CA973" s="1039"/>
      <c r="CB973" s="1039"/>
      <c r="CC973" s="1039"/>
      <c r="CD973" s="1039"/>
      <c r="CE973" s="1039"/>
      <c r="CF973" s="1039"/>
      <c r="CG973" s="1039"/>
      <c r="CH973" s="1039"/>
      <c r="CI973" s="1039"/>
      <c r="CJ973" s="1039"/>
      <c r="CK973" s="1039"/>
      <c r="CL973" s="1039"/>
      <c r="CM973" s="1039"/>
      <c r="CN973" s="1039"/>
      <c r="CO973" s="1039"/>
      <c r="CP973" s="1039"/>
      <c r="CQ973" s="1039"/>
      <c r="CR973" s="1039"/>
      <c r="CS973" s="1039"/>
      <c r="CT973" s="1039"/>
      <c r="CU973" s="1039"/>
      <c r="CV973" s="1039"/>
      <c r="CW973" s="1039"/>
      <c r="CX973" s="1039"/>
      <c r="CY973" s="1039"/>
      <c r="CZ973" s="1039"/>
      <c r="DA973" s="1039"/>
      <c r="DB973" s="1039"/>
      <c r="DC973" s="1039"/>
      <c r="DD973" s="1039"/>
      <c r="DE973" s="1039"/>
      <c r="DF973" s="1039"/>
      <c r="DG973" s="1039"/>
      <c r="DH973" s="1039"/>
      <c r="DI973" s="1039"/>
      <c r="DJ973" s="1039"/>
      <c r="DK973" s="1039"/>
      <c r="DL973" s="1039"/>
      <c r="DM973" s="1039"/>
      <c r="DN973" s="1039"/>
      <c r="DO973" s="1039"/>
      <c r="DP973" s="1039"/>
      <c r="DQ973" s="1039"/>
      <c r="DR973" s="1039"/>
      <c r="DS973" s="1039"/>
      <c r="DT973" s="1039"/>
      <c r="DU973" s="1039"/>
      <c r="DV973" s="1039"/>
      <c r="DW973" s="1039"/>
      <c r="DX973" s="1039"/>
      <c r="DY973" s="1039"/>
      <c r="DZ973" s="1039"/>
      <c r="EA973" s="1039"/>
      <c r="EB973" s="1039"/>
      <c r="EC973" s="1039"/>
      <c r="ED973" s="1039"/>
      <c r="EE973" s="1039"/>
      <c r="EF973" s="1039"/>
      <c r="EG973" s="1039"/>
      <c r="EH973" s="1039"/>
      <c r="EI973" s="1039"/>
      <c r="EJ973" s="1039"/>
      <c r="EK973" s="1039"/>
      <c r="EL973" s="1039"/>
      <c r="EM973" s="1039"/>
      <c r="EN973" s="1039"/>
      <c r="EO973" s="1039"/>
      <c r="EP973" s="1039"/>
      <c r="EQ973" s="1039"/>
      <c r="ER973" s="1039"/>
      <c r="ES973" s="1039"/>
    </row>
    <row r="974" spans="1:149" s="983" customFormat="1" ht="15" customHeight="1">
      <c r="B974" s="1047"/>
      <c r="P974" s="1039"/>
      <c r="Q974" s="1039"/>
      <c r="R974" s="1039"/>
      <c r="S974" s="1039"/>
      <c r="T974" s="1039"/>
      <c r="U974" s="1039"/>
      <c r="V974" s="1039"/>
      <c r="W974" s="1039"/>
      <c r="X974" s="1039"/>
      <c r="Y974" s="1039"/>
      <c r="Z974" s="1039"/>
      <c r="AA974" s="1039"/>
      <c r="AB974" s="1039"/>
      <c r="AC974" s="1039"/>
      <c r="AD974" s="1039"/>
      <c r="AE974" s="1039"/>
      <c r="AF974" s="1039"/>
      <c r="AG974" s="1039"/>
      <c r="AH974" s="1039"/>
      <c r="AI974" s="1039"/>
      <c r="AJ974" s="1039"/>
      <c r="AK974" s="1039"/>
      <c r="AL974" s="1039"/>
      <c r="AM974" s="1039"/>
      <c r="AN974" s="1039"/>
      <c r="AO974" s="1039"/>
      <c r="AP974" s="1039"/>
      <c r="AQ974" s="1039"/>
      <c r="AR974" s="1039"/>
      <c r="AS974" s="1039"/>
      <c r="AT974" s="1039"/>
      <c r="AU974" s="1039"/>
      <c r="AV974" s="1039"/>
      <c r="AW974" s="1039"/>
      <c r="AX974" s="1039"/>
      <c r="AY974" s="1039"/>
      <c r="AZ974" s="1039"/>
      <c r="BA974" s="1039"/>
      <c r="BB974" s="1039"/>
      <c r="BC974" s="1039"/>
      <c r="BD974" s="1039"/>
      <c r="BE974" s="1039"/>
      <c r="BF974" s="1039"/>
      <c r="BG974" s="1039"/>
      <c r="BH974" s="1039"/>
      <c r="BI974" s="1039"/>
      <c r="BJ974" s="1039"/>
      <c r="BK974" s="1039"/>
      <c r="BL974" s="1039"/>
      <c r="BM974" s="1039"/>
      <c r="BN974" s="1039"/>
      <c r="BO974" s="1039"/>
      <c r="BP974" s="1039"/>
      <c r="BQ974" s="1039"/>
      <c r="BR974" s="1039"/>
      <c r="BS974" s="1039"/>
      <c r="BT974" s="1039"/>
      <c r="BU974" s="1039"/>
      <c r="BV974" s="1039"/>
      <c r="BW974" s="1039"/>
      <c r="BX974" s="1039"/>
      <c r="BY974" s="1039"/>
      <c r="BZ974" s="1039"/>
      <c r="CA974" s="1039"/>
      <c r="CB974" s="1039"/>
      <c r="CC974" s="1039"/>
      <c r="CD974" s="1039"/>
      <c r="CE974" s="1039"/>
      <c r="CF974" s="1039"/>
      <c r="CG974" s="1039"/>
      <c r="CH974" s="1039"/>
      <c r="CI974" s="1039"/>
      <c r="CJ974" s="1039"/>
      <c r="CK974" s="1039"/>
      <c r="CL974" s="1039"/>
      <c r="CM974" s="1039"/>
      <c r="CN974" s="1039"/>
      <c r="CO974" s="1039"/>
      <c r="CP974" s="1039"/>
      <c r="CQ974" s="1039"/>
      <c r="CR974" s="1039"/>
      <c r="CS974" s="1039"/>
      <c r="CT974" s="1039"/>
      <c r="CU974" s="1039"/>
      <c r="CV974" s="1039"/>
      <c r="CW974" s="1039"/>
      <c r="CX974" s="1039"/>
      <c r="CY974" s="1039"/>
      <c r="CZ974" s="1039"/>
      <c r="DA974" s="1039"/>
      <c r="DB974" s="1039"/>
      <c r="DC974" s="1039"/>
      <c r="DD974" s="1039"/>
      <c r="DE974" s="1039"/>
      <c r="DF974" s="1039"/>
      <c r="DG974" s="1039"/>
      <c r="DH974" s="1039"/>
      <c r="DI974" s="1039"/>
      <c r="DJ974" s="1039"/>
      <c r="DK974" s="1039"/>
      <c r="DL974" s="1039"/>
      <c r="DM974" s="1039"/>
      <c r="DN974" s="1039"/>
      <c r="DO974" s="1039"/>
      <c r="DP974" s="1039"/>
      <c r="DQ974" s="1039"/>
      <c r="DR974" s="1039"/>
      <c r="DS974" s="1039"/>
      <c r="DT974" s="1039"/>
      <c r="DU974" s="1039"/>
      <c r="DV974" s="1039"/>
      <c r="DW974" s="1039"/>
      <c r="DX974" s="1039"/>
      <c r="DY974" s="1039"/>
      <c r="DZ974" s="1039"/>
      <c r="EA974" s="1039"/>
      <c r="EB974" s="1039"/>
      <c r="EC974" s="1039"/>
      <c r="ED974" s="1039"/>
      <c r="EE974" s="1039"/>
      <c r="EF974" s="1039"/>
      <c r="EG974" s="1039"/>
      <c r="EH974" s="1039"/>
      <c r="EI974" s="1039"/>
      <c r="EJ974" s="1039"/>
      <c r="EK974" s="1039"/>
      <c r="EL974" s="1039"/>
      <c r="EM974" s="1039"/>
      <c r="EN974" s="1039"/>
      <c r="EO974" s="1039"/>
      <c r="EP974" s="1039"/>
      <c r="EQ974" s="1039"/>
      <c r="ER974" s="1039"/>
      <c r="ES974" s="1039"/>
    </row>
    <row r="975" spans="1:149" s="983" customFormat="1" ht="15" customHeight="1">
      <c r="B975" s="1047"/>
    </row>
    <row r="976" spans="1:149" s="983" customFormat="1" ht="15" customHeight="1">
      <c r="B976" s="1047"/>
    </row>
    <row r="977" spans="1:149" s="1040" customFormat="1" ht="15" customHeight="1">
      <c r="A977" s="983"/>
      <c r="B977" s="1047"/>
      <c r="C977" s="983"/>
      <c r="D977" s="983"/>
      <c r="E977" s="983"/>
      <c r="F977" s="983"/>
      <c r="G977" s="983"/>
      <c r="H977" s="983"/>
      <c r="I977" s="983"/>
      <c r="J977" s="1039"/>
      <c r="K977" s="1039"/>
      <c r="L977" s="1039"/>
      <c r="M977" s="1039"/>
      <c r="N977" s="1039"/>
      <c r="O977" s="1039"/>
      <c r="P977" s="983"/>
      <c r="Q977" s="983"/>
      <c r="R977" s="983"/>
      <c r="S977" s="983"/>
      <c r="T977" s="983"/>
      <c r="U977" s="983"/>
      <c r="V977" s="983"/>
      <c r="W977" s="983"/>
      <c r="X977" s="983"/>
      <c r="Y977" s="983"/>
      <c r="Z977" s="983"/>
      <c r="AA977" s="983"/>
      <c r="AB977" s="983"/>
      <c r="AC977" s="983"/>
      <c r="AD977" s="983"/>
      <c r="AE977" s="983"/>
      <c r="AF977" s="983"/>
      <c r="AG977" s="983"/>
      <c r="AH977" s="983"/>
      <c r="AI977" s="983"/>
      <c r="AJ977" s="983"/>
      <c r="AK977" s="983"/>
      <c r="AL977" s="983"/>
      <c r="AM977" s="983"/>
      <c r="AN977" s="983"/>
      <c r="AO977" s="983"/>
      <c r="AP977" s="983"/>
      <c r="AQ977" s="983"/>
      <c r="AR977" s="983"/>
      <c r="AS977" s="983"/>
      <c r="AT977" s="983"/>
      <c r="AU977" s="983"/>
      <c r="AV977" s="983"/>
      <c r="AW977" s="983"/>
      <c r="AX977" s="983"/>
      <c r="AY977" s="983"/>
      <c r="AZ977" s="983"/>
      <c r="BA977" s="983"/>
      <c r="BB977" s="983"/>
      <c r="BC977" s="983"/>
      <c r="BD977" s="983"/>
      <c r="BE977" s="983"/>
      <c r="BF977" s="983"/>
      <c r="BG977" s="983"/>
      <c r="BH977" s="983"/>
      <c r="BI977" s="983"/>
      <c r="BJ977" s="983"/>
      <c r="BK977" s="983"/>
      <c r="BL977" s="983"/>
      <c r="BM977" s="983"/>
      <c r="BN977" s="983"/>
      <c r="BO977" s="983"/>
      <c r="BP977" s="983"/>
      <c r="BQ977" s="983"/>
      <c r="BR977" s="983"/>
      <c r="BS977" s="983"/>
      <c r="BT977" s="983"/>
      <c r="BU977" s="983"/>
      <c r="BV977" s="983"/>
      <c r="BW977" s="983"/>
      <c r="BX977" s="983"/>
      <c r="BY977" s="983"/>
      <c r="BZ977" s="983"/>
      <c r="CA977" s="983"/>
      <c r="CB977" s="983"/>
      <c r="CC977" s="983"/>
      <c r="CD977" s="983"/>
      <c r="CE977" s="983"/>
      <c r="CF977" s="983"/>
      <c r="CG977" s="983"/>
      <c r="CH977" s="983"/>
      <c r="CI977" s="983"/>
      <c r="CJ977" s="983"/>
      <c r="CK977" s="983"/>
      <c r="CL977" s="983"/>
      <c r="CM977" s="983"/>
      <c r="CN977" s="983"/>
      <c r="CO977" s="983"/>
      <c r="CP977" s="983"/>
      <c r="CQ977" s="983"/>
      <c r="CR977" s="983"/>
      <c r="CS977" s="983"/>
      <c r="CT977" s="983"/>
      <c r="CU977" s="983"/>
      <c r="CV977" s="983"/>
      <c r="CW977" s="983"/>
      <c r="CX977" s="983"/>
      <c r="CY977" s="983"/>
      <c r="CZ977" s="983"/>
      <c r="DA977" s="983"/>
      <c r="DB977" s="983"/>
      <c r="DC977" s="983"/>
      <c r="DD977" s="983"/>
      <c r="DE977" s="983"/>
      <c r="DF977" s="983"/>
      <c r="DG977" s="983"/>
      <c r="DH977" s="983"/>
      <c r="DI977" s="983"/>
      <c r="DJ977" s="983"/>
      <c r="DK977" s="983"/>
      <c r="DL977" s="983"/>
      <c r="DM977" s="983"/>
      <c r="DN977" s="983"/>
      <c r="DO977" s="983"/>
      <c r="DP977" s="983"/>
      <c r="DQ977" s="983"/>
      <c r="DR977" s="983"/>
      <c r="DS977" s="983"/>
      <c r="DT977" s="983"/>
      <c r="DU977" s="983"/>
      <c r="DV977" s="983"/>
      <c r="DW977" s="983"/>
      <c r="DX977" s="983"/>
      <c r="DY977" s="983"/>
      <c r="DZ977" s="983"/>
      <c r="EA977" s="983"/>
      <c r="EB977" s="983"/>
      <c r="EC977" s="983"/>
      <c r="ED977" s="983"/>
      <c r="EE977" s="983"/>
      <c r="EF977" s="983"/>
      <c r="EG977" s="983"/>
      <c r="EH977" s="983"/>
      <c r="EI977" s="983"/>
      <c r="EJ977" s="983"/>
      <c r="EK977" s="983"/>
      <c r="EL977" s="983"/>
      <c r="EM977" s="983"/>
      <c r="EN977" s="983"/>
      <c r="EO977" s="983"/>
      <c r="EP977" s="983"/>
      <c r="EQ977" s="983"/>
      <c r="ER977" s="983"/>
      <c r="ES977" s="983"/>
    </row>
    <row r="978" spans="1:149" s="1040" customFormat="1" ht="15" customHeight="1">
      <c r="A978" s="983"/>
      <c r="B978" s="1047"/>
      <c r="C978" s="983"/>
      <c r="D978" s="983"/>
      <c r="E978" s="983"/>
      <c r="F978" s="983"/>
      <c r="G978" s="983"/>
      <c r="H978" s="983"/>
      <c r="I978" s="983"/>
      <c r="J978" s="1039"/>
      <c r="K978" s="1039"/>
      <c r="L978" s="1039"/>
      <c r="M978" s="1039"/>
      <c r="N978" s="1039"/>
      <c r="O978" s="1039"/>
      <c r="P978" s="983"/>
      <c r="Q978" s="983"/>
      <c r="R978" s="983"/>
      <c r="S978" s="983"/>
      <c r="T978" s="983"/>
      <c r="U978" s="983"/>
      <c r="V978" s="983"/>
      <c r="W978" s="983"/>
      <c r="X978" s="983"/>
      <c r="Y978" s="983"/>
      <c r="Z978" s="983"/>
      <c r="AA978" s="983"/>
      <c r="AB978" s="983"/>
      <c r="AC978" s="983"/>
      <c r="AD978" s="983"/>
      <c r="AE978" s="983"/>
      <c r="AF978" s="983"/>
      <c r="AG978" s="983"/>
      <c r="AH978" s="983"/>
      <c r="AI978" s="983"/>
      <c r="AJ978" s="983"/>
      <c r="AK978" s="983"/>
      <c r="AL978" s="983"/>
      <c r="AM978" s="983"/>
      <c r="AN978" s="983"/>
      <c r="AO978" s="983"/>
      <c r="AP978" s="983"/>
      <c r="AQ978" s="983"/>
      <c r="AR978" s="983"/>
      <c r="AS978" s="983"/>
      <c r="AT978" s="983"/>
      <c r="AU978" s="983"/>
      <c r="AV978" s="983"/>
      <c r="AW978" s="983"/>
      <c r="AX978" s="983"/>
      <c r="AY978" s="983"/>
      <c r="AZ978" s="983"/>
      <c r="BA978" s="983"/>
      <c r="BB978" s="983"/>
      <c r="BC978" s="983"/>
      <c r="BD978" s="983"/>
      <c r="BE978" s="983"/>
      <c r="BF978" s="983"/>
      <c r="BG978" s="983"/>
      <c r="BH978" s="983"/>
      <c r="BI978" s="983"/>
      <c r="BJ978" s="983"/>
      <c r="BK978" s="983"/>
      <c r="BL978" s="983"/>
      <c r="BM978" s="983"/>
      <c r="BN978" s="983"/>
      <c r="BO978" s="983"/>
      <c r="BP978" s="983"/>
      <c r="BQ978" s="983"/>
      <c r="BR978" s="983"/>
      <c r="BS978" s="983"/>
      <c r="BT978" s="983"/>
      <c r="BU978" s="983"/>
      <c r="BV978" s="983"/>
      <c r="BW978" s="983"/>
      <c r="BX978" s="983"/>
      <c r="BY978" s="983"/>
      <c r="BZ978" s="983"/>
      <c r="CA978" s="983"/>
      <c r="CB978" s="983"/>
      <c r="CC978" s="983"/>
      <c r="CD978" s="983"/>
      <c r="CE978" s="983"/>
      <c r="CF978" s="983"/>
      <c r="CG978" s="983"/>
      <c r="CH978" s="983"/>
      <c r="CI978" s="983"/>
      <c r="CJ978" s="983"/>
      <c r="CK978" s="983"/>
      <c r="CL978" s="983"/>
      <c r="CM978" s="983"/>
      <c r="CN978" s="983"/>
      <c r="CO978" s="983"/>
      <c r="CP978" s="983"/>
      <c r="CQ978" s="983"/>
      <c r="CR978" s="983"/>
      <c r="CS978" s="983"/>
      <c r="CT978" s="983"/>
      <c r="CU978" s="983"/>
      <c r="CV978" s="983"/>
      <c r="CW978" s="983"/>
      <c r="CX978" s="983"/>
      <c r="CY978" s="983"/>
      <c r="CZ978" s="983"/>
      <c r="DA978" s="983"/>
      <c r="DB978" s="983"/>
      <c r="DC978" s="983"/>
      <c r="DD978" s="983"/>
      <c r="DE978" s="983"/>
      <c r="DF978" s="983"/>
      <c r="DG978" s="983"/>
      <c r="DH978" s="983"/>
      <c r="DI978" s="983"/>
      <c r="DJ978" s="983"/>
      <c r="DK978" s="983"/>
      <c r="DL978" s="983"/>
      <c r="DM978" s="983"/>
      <c r="DN978" s="983"/>
      <c r="DO978" s="983"/>
      <c r="DP978" s="983"/>
      <c r="DQ978" s="983"/>
      <c r="DR978" s="983"/>
      <c r="DS978" s="983"/>
      <c r="DT978" s="983"/>
      <c r="DU978" s="983"/>
      <c r="DV978" s="983"/>
      <c r="DW978" s="983"/>
      <c r="DX978" s="983"/>
      <c r="DY978" s="983"/>
      <c r="DZ978" s="983"/>
      <c r="EA978" s="983"/>
      <c r="EB978" s="983"/>
      <c r="EC978" s="983"/>
      <c r="ED978" s="983"/>
      <c r="EE978" s="983"/>
      <c r="EF978" s="983"/>
      <c r="EG978" s="983"/>
      <c r="EH978" s="983"/>
      <c r="EI978" s="983"/>
      <c r="EJ978" s="983"/>
      <c r="EK978" s="983"/>
      <c r="EL978" s="983"/>
      <c r="EM978" s="983"/>
      <c r="EN978" s="983"/>
      <c r="EO978" s="983"/>
      <c r="EP978" s="983"/>
      <c r="EQ978" s="983"/>
      <c r="ER978" s="983"/>
      <c r="ES978" s="983"/>
    </row>
    <row r="979" spans="1:149">
      <c r="C979" s="983"/>
      <c r="D979" s="983"/>
      <c r="E979" s="983"/>
      <c r="F979" s="983"/>
      <c r="G979" s="983"/>
      <c r="H979" s="983"/>
      <c r="I979" s="983"/>
    </row>
    <row r="980" spans="1:149">
      <c r="C980" s="983"/>
      <c r="D980" s="983"/>
      <c r="E980" s="983"/>
      <c r="F980" s="983"/>
      <c r="G980" s="983"/>
      <c r="H980" s="983"/>
      <c r="I980" s="983"/>
    </row>
    <row r="981" spans="1:149">
      <c r="C981" s="983"/>
      <c r="D981" s="983"/>
      <c r="E981" s="983"/>
      <c r="F981" s="983"/>
      <c r="G981" s="983"/>
      <c r="H981" s="983"/>
      <c r="I981" s="983"/>
    </row>
    <row r="982" spans="1:149">
      <c r="C982" s="983"/>
      <c r="D982" s="983"/>
      <c r="E982" s="983"/>
      <c r="F982" s="983"/>
      <c r="G982" s="983"/>
      <c r="H982" s="983"/>
      <c r="I982" s="983"/>
    </row>
    <row r="983" spans="1:149">
      <c r="C983" s="983"/>
      <c r="D983" s="983"/>
      <c r="E983" s="983"/>
      <c r="F983" s="983"/>
      <c r="G983" s="983"/>
      <c r="H983" s="983"/>
      <c r="I983" s="983"/>
      <c r="P983" s="983"/>
      <c r="Q983" s="983"/>
      <c r="R983" s="983"/>
      <c r="S983" s="983"/>
      <c r="T983" s="983"/>
      <c r="U983" s="983"/>
      <c r="V983" s="983"/>
      <c r="W983" s="983"/>
      <c r="X983" s="983"/>
      <c r="Y983" s="983"/>
      <c r="Z983" s="983"/>
      <c r="AA983" s="983"/>
      <c r="AB983" s="983"/>
      <c r="AC983" s="983"/>
      <c r="AD983" s="983"/>
      <c r="AE983" s="983"/>
      <c r="AF983" s="983"/>
      <c r="AG983" s="983"/>
      <c r="AH983" s="983"/>
      <c r="AI983" s="983"/>
      <c r="AJ983" s="983"/>
      <c r="AK983" s="983"/>
      <c r="AL983" s="983"/>
      <c r="AM983" s="983"/>
      <c r="AN983" s="983"/>
      <c r="AO983" s="983"/>
      <c r="AP983" s="983"/>
      <c r="AQ983" s="983"/>
      <c r="AR983" s="983"/>
      <c r="AS983" s="983"/>
      <c r="AT983" s="983"/>
      <c r="AU983" s="983"/>
      <c r="AV983" s="983"/>
      <c r="AW983" s="983"/>
      <c r="AX983" s="983"/>
      <c r="AY983" s="983"/>
      <c r="AZ983" s="983"/>
      <c r="BA983" s="983"/>
      <c r="BB983" s="983"/>
      <c r="BC983" s="983"/>
      <c r="BD983" s="983"/>
      <c r="BE983" s="983"/>
      <c r="BF983" s="983"/>
      <c r="BG983" s="983"/>
      <c r="BH983" s="983"/>
      <c r="BI983" s="983"/>
      <c r="BJ983" s="983"/>
      <c r="BK983" s="983"/>
      <c r="BL983" s="983"/>
      <c r="BM983" s="983"/>
      <c r="BN983" s="983"/>
      <c r="BO983" s="983"/>
      <c r="BP983" s="983"/>
      <c r="BQ983" s="983"/>
      <c r="BR983" s="983"/>
      <c r="BS983" s="983"/>
      <c r="BT983" s="983"/>
      <c r="BU983" s="983"/>
      <c r="BV983" s="983"/>
      <c r="BW983" s="983"/>
      <c r="BX983" s="983"/>
      <c r="BY983" s="983"/>
      <c r="BZ983" s="983"/>
      <c r="CA983" s="983"/>
      <c r="CB983" s="983"/>
      <c r="CC983" s="983"/>
      <c r="CD983" s="983"/>
      <c r="CE983" s="983"/>
      <c r="CF983" s="983"/>
      <c r="CG983" s="983"/>
      <c r="CH983" s="983"/>
      <c r="CI983" s="983"/>
      <c r="CJ983" s="983"/>
      <c r="CK983" s="983"/>
      <c r="CL983" s="983"/>
      <c r="CM983" s="983"/>
      <c r="CN983" s="983"/>
      <c r="CO983" s="983"/>
      <c r="CP983" s="983"/>
      <c r="CQ983" s="983"/>
      <c r="CR983" s="983"/>
      <c r="CS983" s="983"/>
      <c r="CT983" s="983"/>
      <c r="CU983" s="983"/>
      <c r="CV983" s="983"/>
      <c r="CW983" s="983"/>
      <c r="CX983" s="983"/>
      <c r="CY983" s="983"/>
      <c r="CZ983" s="983"/>
      <c r="DA983" s="983"/>
      <c r="DB983" s="983"/>
      <c r="DC983" s="983"/>
      <c r="DD983" s="983"/>
      <c r="DE983" s="983"/>
      <c r="DF983" s="983"/>
      <c r="DG983" s="983"/>
      <c r="DH983" s="983"/>
      <c r="DI983" s="983"/>
      <c r="DJ983" s="983"/>
      <c r="DK983" s="983"/>
      <c r="DL983" s="983"/>
      <c r="DM983" s="983"/>
      <c r="DN983" s="983"/>
      <c r="DO983" s="983"/>
      <c r="DP983" s="983"/>
      <c r="DQ983" s="983"/>
      <c r="DR983" s="983"/>
      <c r="DS983" s="983"/>
      <c r="DT983" s="983"/>
      <c r="DU983" s="983"/>
      <c r="DV983" s="983"/>
      <c r="DW983" s="983"/>
      <c r="DX983" s="983"/>
      <c r="DY983" s="983"/>
      <c r="DZ983" s="983"/>
      <c r="EA983" s="983"/>
      <c r="EB983" s="983"/>
      <c r="EC983" s="983"/>
      <c r="ED983" s="983"/>
      <c r="EE983" s="983"/>
      <c r="EF983" s="983"/>
      <c r="EG983" s="983"/>
      <c r="EH983" s="983"/>
      <c r="EI983" s="983"/>
      <c r="EJ983" s="983"/>
      <c r="EK983" s="983"/>
      <c r="EL983" s="983"/>
      <c r="EM983" s="983"/>
      <c r="EN983" s="983"/>
      <c r="EO983" s="983"/>
      <c r="EP983" s="983"/>
      <c r="EQ983" s="983"/>
      <c r="ER983" s="983"/>
      <c r="ES983" s="983"/>
    </row>
    <row r="984" spans="1:149">
      <c r="C984" s="983"/>
      <c r="D984" s="983"/>
      <c r="E984" s="983"/>
      <c r="F984" s="983"/>
      <c r="G984" s="983"/>
      <c r="H984" s="983"/>
      <c r="I984" s="983"/>
    </row>
    <row r="985" spans="1:149">
      <c r="C985" s="983"/>
      <c r="D985" s="983"/>
      <c r="E985" s="983"/>
      <c r="F985" s="983"/>
      <c r="G985" s="983"/>
      <c r="H985" s="983"/>
      <c r="I985" s="983"/>
    </row>
    <row r="986" spans="1:149">
      <c r="C986" s="983"/>
      <c r="D986" s="983"/>
      <c r="E986" s="983"/>
      <c r="F986" s="983"/>
      <c r="G986" s="983"/>
      <c r="H986" s="983"/>
      <c r="I986" s="983"/>
    </row>
    <row r="987" spans="1:149">
      <c r="C987" s="983"/>
      <c r="D987" s="983"/>
      <c r="E987" s="983"/>
      <c r="F987" s="983"/>
      <c r="G987" s="983"/>
      <c r="H987" s="983"/>
      <c r="I987" s="983"/>
    </row>
    <row r="988" spans="1:149">
      <c r="C988" s="983"/>
      <c r="D988" s="983"/>
      <c r="E988" s="983"/>
      <c r="F988" s="983"/>
      <c r="G988" s="983"/>
      <c r="H988" s="983"/>
      <c r="I988" s="983"/>
    </row>
    <row r="989" spans="1:149">
      <c r="C989" s="983"/>
      <c r="D989" s="983"/>
      <c r="E989" s="983"/>
      <c r="F989" s="983"/>
      <c r="G989" s="983"/>
      <c r="H989" s="983"/>
      <c r="I989" s="983"/>
    </row>
    <row r="990" spans="1:149">
      <c r="C990" s="983"/>
      <c r="D990" s="983"/>
      <c r="E990" s="983"/>
      <c r="F990" s="983"/>
      <c r="G990" s="983"/>
      <c r="H990" s="983"/>
      <c r="I990" s="983"/>
    </row>
    <row r="991" spans="1:149">
      <c r="C991" s="983"/>
      <c r="D991" s="983"/>
      <c r="E991" s="983"/>
      <c r="F991" s="983"/>
      <c r="G991" s="983"/>
      <c r="H991" s="983"/>
      <c r="I991" s="983"/>
    </row>
    <row r="992" spans="1:149">
      <c r="C992" s="983"/>
      <c r="D992" s="983"/>
      <c r="E992" s="983"/>
      <c r="F992" s="983"/>
      <c r="G992" s="983"/>
      <c r="H992" s="983"/>
      <c r="I992" s="983"/>
    </row>
    <row r="993" spans="3:9">
      <c r="C993" s="983"/>
      <c r="D993" s="983"/>
      <c r="E993" s="983"/>
      <c r="F993" s="983"/>
      <c r="G993" s="983"/>
      <c r="H993" s="983"/>
      <c r="I993" s="983"/>
    </row>
    <row r="994" spans="3:9">
      <c r="C994" s="983"/>
      <c r="D994" s="983"/>
      <c r="E994" s="983"/>
      <c r="F994" s="983"/>
      <c r="G994" s="983"/>
      <c r="H994" s="983"/>
      <c r="I994" s="983"/>
    </row>
    <row r="995" spans="3:9">
      <c r="C995" s="983"/>
      <c r="D995" s="983"/>
      <c r="E995" s="983"/>
      <c r="F995" s="983"/>
      <c r="G995" s="983"/>
      <c r="H995" s="983"/>
      <c r="I995" s="983"/>
    </row>
    <row r="996" spans="3:9">
      <c r="C996" s="983"/>
      <c r="D996" s="983"/>
      <c r="E996" s="983"/>
      <c r="F996" s="983"/>
      <c r="G996" s="983"/>
      <c r="H996" s="983"/>
      <c r="I996" s="983"/>
    </row>
    <row r="997" spans="3:9">
      <c r="C997" s="983"/>
      <c r="D997" s="983"/>
      <c r="E997" s="983"/>
      <c r="F997" s="983"/>
      <c r="G997" s="983"/>
      <c r="H997" s="983"/>
      <c r="I997" s="983"/>
    </row>
    <row r="998" spans="3:9">
      <c r="C998" s="983"/>
      <c r="D998" s="983"/>
      <c r="E998" s="983"/>
      <c r="F998" s="983"/>
      <c r="G998" s="983"/>
      <c r="H998" s="983"/>
      <c r="I998" s="983"/>
    </row>
    <row r="999" spans="3:9">
      <c r="C999" s="983"/>
      <c r="D999" s="983"/>
      <c r="E999" s="983"/>
      <c r="F999" s="983"/>
      <c r="G999" s="983"/>
      <c r="H999" s="983"/>
      <c r="I999" s="983"/>
    </row>
    <row r="1000" spans="3:9">
      <c r="C1000" s="983"/>
      <c r="D1000" s="983"/>
      <c r="E1000" s="983"/>
      <c r="F1000" s="983"/>
      <c r="G1000" s="983"/>
      <c r="H1000" s="983"/>
      <c r="I1000" s="983"/>
    </row>
    <row r="1001" spans="3:9">
      <c r="C1001" s="983"/>
      <c r="D1001" s="983"/>
      <c r="E1001" s="983"/>
      <c r="F1001" s="983"/>
      <c r="G1001" s="983"/>
      <c r="H1001" s="983"/>
      <c r="I1001" s="983"/>
    </row>
    <row r="1002" spans="3:9">
      <c r="C1002" s="983"/>
      <c r="D1002" s="983"/>
      <c r="E1002" s="983"/>
      <c r="F1002" s="983"/>
      <c r="G1002" s="983"/>
      <c r="H1002" s="983"/>
      <c r="I1002" s="983"/>
    </row>
    <row r="1003" spans="3:9">
      <c r="C1003" s="983"/>
      <c r="D1003" s="983"/>
      <c r="E1003" s="983"/>
      <c r="F1003" s="983"/>
      <c r="G1003" s="983"/>
      <c r="H1003" s="983"/>
      <c r="I1003" s="983"/>
    </row>
    <row r="1004" spans="3:9">
      <c r="C1004" s="983"/>
      <c r="D1004" s="983"/>
      <c r="E1004" s="983"/>
      <c r="F1004" s="983"/>
      <c r="G1004" s="983"/>
      <c r="H1004" s="983"/>
      <c r="I1004" s="983"/>
    </row>
    <row r="1005" spans="3:9">
      <c r="C1005" s="983"/>
      <c r="D1005" s="983"/>
      <c r="E1005" s="983"/>
      <c r="F1005" s="983"/>
      <c r="G1005" s="983"/>
      <c r="H1005" s="983"/>
      <c r="I1005" s="983"/>
    </row>
    <row r="1006" spans="3:9">
      <c r="C1006" s="983"/>
      <c r="D1006" s="983"/>
      <c r="E1006" s="983"/>
      <c r="F1006" s="983"/>
      <c r="G1006" s="983"/>
      <c r="H1006" s="983"/>
      <c r="I1006" s="983"/>
    </row>
    <row r="1007" spans="3:9">
      <c r="C1007" s="983"/>
      <c r="D1007" s="983"/>
      <c r="E1007" s="983"/>
      <c r="F1007" s="983"/>
      <c r="G1007" s="983"/>
      <c r="H1007" s="983"/>
      <c r="I1007" s="983"/>
    </row>
    <row r="1008" spans="3:9">
      <c r="C1008" s="983"/>
      <c r="D1008" s="983"/>
      <c r="E1008" s="983"/>
      <c r="F1008" s="983"/>
      <c r="G1008" s="983"/>
      <c r="H1008" s="983"/>
      <c r="I1008" s="983"/>
    </row>
    <row r="1009" spans="3:9">
      <c r="C1009" s="983"/>
      <c r="D1009" s="983"/>
      <c r="E1009" s="983"/>
      <c r="F1009" s="983"/>
      <c r="G1009" s="983"/>
      <c r="H1009" s="983"/>
      <c r="I1009" s="983"/>
    </row>
    <row r="1010" spans="3:9">
      <c r="C1010" s="983"/>
      <c r="D1010" s="983"/>
      <c r="E1010" s="983"/>
      <c r="F1010" s="983"/>
      <c r="G1010" s="983"/>
      <c r="H1010" s="983"/>
      <c r="I1010" s="983"/>
    </row>
    <row r="1011" spans="3:9">
      <c r="C1011" s="983"/>
      <c r="D1011" s="983"/>
      <c r="E1011" s="983"/>
      <c r="F1011" s="983"/>
      <c r="G1011" s="983"/>
      <c r="H1011" s="983"/>
      <c r="I1011" s="983"/>
    </row>
    <row r="1012" spans="3:9">
      <c r="C1012" s="983"/>
      <c r="D1012" s="983"/>
      <c r="E1012" s="983"/>
      <c r="F1012" s="983"/>
      <c r="G1012" s="983"/>
      <c r="H1012" s="983"/>
      <c r="I1012" s="983"/>
    </row>
    <row r="1013" spans="3:9">
      <c r="C1013" s="983"/>
      <c r="D1013" s="983"/>
      <c r="E1013" s="983"/>
      <c r="F1013" s="983"/>
      <c r="G1013" s="983"/>
      <c r="H1013" s="983"/>
      <c r="I1013" s="983"/>
    </row>
    <row r="1014" spans="3:9">
      <c r="C1014" s="983"/>
      <c r="D1014" s="983"/>
      <c r="E1014" s="983"/>
      <c r="F1014" s="983"/>
      <c r="G1014" s="983"/>
      <c r="H1014" s="983"/>
      <c r="I1014" s="983"/>
    </row>
    <row r="1015" spans="3:9">
      <c r="C1015" s="983"/>
      <c r="D1015" s="983"/>
      <c r="E1015" s="983"/>
      <c r="F1015" s="983"/>
      <c r="G1015" s="983"/>
      <c r="H1015" s="983"/>
      <c r="I1015" s="983"/>
    </row>
    <row r="1016" spans="3:9">
      <c r="C1016" s="983"/>
      <c r="D1016" s="983"/>
      <c r="E1016" s="983"/>
      <c r="F1016" s="983"/>
      <c r="G1016" s="983"/>
      <c r="H1016" s="983"/>
      <c r="I1016" s="983"/>
    </row>
    <row r="1017" spans="3:9">
      <c r="C1017" s="983"/>
      <c r="D1017" s="983"/>
      <c r="E1017" s="983"/>
      <c r="F1017" s="983"/>
      <c r="G1017" s="983"/>
      <c r="H1017" s="983"/>
      <c r="I1017" s="983"/>
    </row>
    <row r="1018" spans="3:9">
      <c r="C1018" s="983"/>
      <c r="D1018" s="983"/>
      <c r="E1018" s="983"/>
      <c r="F1018" s="983"/>
      <c r="G1018" s="983"/>
      <c r="H1018" s="983"/>
      <c r="I1018" s="983"/>
    </row>
    <row r="1019" spans="3:9">
      <c r="C1019" s="983"/>
      <c r="D1019" s="983"/>
      <c r="E1019" s="983"/>
      <c r="F1019" s="983"/>
      <c r="G1019" s="983"/>
      <c r="H1019" s="983"/>
      <c r="I1019" s="983"/>
    </row>
    <row r="1020" spans="3:9">
      <c r="C1020" s="983"/>
      <c r="D1020" s="983"/>
      <c r="E1020" s="983"/>
      <c r="F1020" s="983"/>
      <c r="G1020" s="983"/>
      <c r="H1020" s="983"/>
      <c r="I1020" s="983"/>
    </row>
    <row r="1021" spans="3:9">
      <c r="C1021" s="983"/>
      <c r="D1021" s="983"/>
      <c r="E1021" s="983"/>
      <c r="F1021" s="983"/>
      <c r="G1021" s="983"/>
      <c r="H1021" s="983"/>
      <c r="I1021" s="983"/>
    </row>
    <row r="1022" spans="3:9">
      <c r="C1022" s="983"/>
      <c r="D1022" s="983"/>
      <c r="E1022" s="983"/>
      <c r="F1022" s="983"/>
      <c r="G1022" s="983"/>
      <c r="H1022" s="983"/>
      <c r="I1022" s="983"/>
    </row>
    <row r="1023" spans="3:9">
      <c r="C1023" s="983"/>
      <c r="D1023" s="983"/>
      <c r="E1023" s="983"/>
      <c r="F1023" s="983"/>
      <c r="G1023" s="983"/>
      <c r="H1023" s="983"/>
      <c r="I1023" s="983"/>
    </row>
    <row r="1024" spans="3:9">
      <c r="C1024" s="983"/>
      <c r="D1024" s="983"/>
      <c r="E1024" s="983"/>
      <c r="F1024" s="983"/>
      <c r="G1024" s="983"/>
      <c r="H1024" s="983"/>
      <c r="I1024" s="983"/>
    </row>
    <row r="1025" spans="3:9">
      <c r="C1025" s="983"/>
      <c r="D1025" s="983"/>
      <c r="E1025" s="983"/>
      <c r="F1025" s="983"/>
      <c r="G1025" s="983"/>
      <c r="H1025" s="983"/>
      <c r="I1025" s="983"/>
    </row>
    <row r="1026" spans="3:9">
      <c r="C1026" s="983"/>
      <c r="D1026" s="983"/>
      <c r="E1026" s="983"/>
      <c r="F1026" s="983"/>
      <c r="G1026" s="983"/>
      <c r="H1026" s="983"/>
      <c r="I1026" s="983"/>
    </row>
    <row r="1027" spans="3:9">
      <c r="C1027" s="983"/>
      <c r="D1027" s="983"/>
      <c r="E1027" s="983"/>
      <c r="F1027" s="983"/>
      <c r="G1027" s="983"/>
      <c r="H1027" s="983"/>
      <c r="I1027" s="983"/>
    </row>
    <row r="1028" spans="3:9">
      <c r="C1028" s="983"/>
      <c r="D1028" s="983"/>
      <c r="E1028" s="983"/>
      <c r="F1028" s="983"/>
      <c r="G1028" s="983"/>
      <c r="H1028" s="983"/>
      <c r="I1028" s="983"/>
    </row>
    <row r="1029" spans="3:9">
      <c r="C1029" s="983"/>
      <c r="D1029" s="983"/>
      <c r="E1029" s="983"/>
      <c r="F1029" s="983"/>
      <c r="G1029" s="983"/>
      <c r="H1029" s="983"/>
      <c r="I1029" s="983"/>
    </row>
    <row r="1030" spans="3:9">
      <c r="C1030" s="983"/>
      <c r="D1030" s="983"/>
      <c r="E1030" s="983"/>
      <c r="F1030" s="983"/>
      <c r="G1030" s="983"/>
      <c r="H1030" s="983"/>
      <c r="I1030" s="983"/>
    </row>
    <row r="1031" spans="3:9">
      <c r="C1031" s="983"/>
      <c r="D1031" s="983"/>
      <c r="E1031" s="983"/>
      <c r="F1031" s="983"/>
      <c r="G1031" s="983"/>
      <c r="H1031" s="983"/>
      <c r="I1031" s="983"/>
    </row>
    <row r="1032" spans="3:9">
      <c r="C1032" s="983"/>
      <c r="D1032" s="983"/>
      <c r="E1032" s="983"/>
      <c r="F1032" s="983"/>
      <c r="G1032" s="983"/>
      <c r="H1032" s="983"/>
      <c r="I1032" s="983"/>
    </row>
    <row r="1033" spans="3:9">
      <c r="C1033" s="983"/>
      <c r="D1033" s="983"/>
      <c r="E1033" s="983"/>
      <c r="F1033" s="983"/>
      <c r="G1033" s="983"/>
      <c r="H1033" s="983"/>
      <c r="I1033" s="983"/>
    </row>
    <row r="1034" spans="3:9">
      <c r="C1034" s="983"/>
      <c r="D1034" s="983"/>
      <c r="E1034" s="983"/>
      <c r="F1034" s="983"/>
      <c r="G1034" s="983"/>
      <c r="H1034" s="983"/>
      <c r="I1034" s="983"/>
    </row>
    <row r="1035" spans="3:9">
      <c r="C1035" s="983"/>
      <c r="D1035" s="983"/>
      <c r="E1035" s="983"/>
      <c r="F1035" s="983"/>
      <c r="G1035" s="983"/>
      <c r="H1035" s="983"/>
      <c r="I1035" s="983"/>
    </row>
    <row r="1036" spans="3:9">
      <c r="C1036" s="983"/>
      <c r="D1036" s="983"/>
      <c r="E1036" s="983"/>
      <c r="F1036" s="983"/>
      <c r="G1036" s="983"/>
      <c r="H1036" s="983"/>
      <c r="I1036" s="983"/>
    </row>
    <row r="1037" spans="3:9">
      <c r="C1037" s="983"/>
      <c r="D1037" s="983"/>
      <c r="E1037" s="983"/>
      <c r="F1037" s="983"/>
      <c r="G1037" s="983"/>
      <c r="H1037" s="983"/>
      <c r="I1037" s="983"/>
    </row>
    <row r="1038" spans="3:9">
      <c r="C1038" s="983"/>
      <c r="D1038" s="983"/>
      <c r="E1038" s="983"/>
      <c r="F1038" s="983"/>
      <c r="G1038" s="983"/>
      <c r="H1038" s="983"/>
      <c r="I1038" s="983"/>
    </row>
    <row r="1039" spans="3:9">
      <c r="C1039" s="983"/>
      <c r="D1039" s="983"/>
      <c r="E1039" s="983"/>
      <c r="F1039" s="983"/>
      <c r="G1039" s="983"/>
      <c r="H1039" s="983"/>
      <c r="I1039" s="983"/>
    </row>
    <row r="1040" spans="3:9">
      <c r="C1040" s="983"/>
      <c r="D1040" s="983"/>
      <c r="E1040" s="983"/>
      <c r="F1040" s="983"/>
      <c r="G1040" s="983"/>
      <c r="H1040" s="983"/>
      <c r="I1040" s="983"/>
    </row>
    <row r="1041" spans="3:9">
      <c r="C1041" s="983"/>
      <c r="D1041" s="983"/>
      <c r="E1041" s="983"/>
      <c r="F1041" s="983"/>
      <c r="G1041" s="983"/>
      <c r="H1041" s="983"/>
      <c r="I1041" s="983"/>
    </row>
    <row r="1042" spans="3:9">
      <c r="C1042" s="983"/>
      <c r="D1042" s="983"/>
      <c r="E1042" s="983"/>
      <c r="F1042" s="983"/>
      <c r="G1042" s="983"/>
      <c r="H1042" s="983"/>
      <c r="I1042" s="983"/>
    </row>
    <row r="1043" spans="3:9">
      <c r="C1043" s="983"/>
      <c r="D1043" s="983"/>
      <c r="E1043" s="983"/>
      <c r="F1043" s="983"/>
      <c r="G1043" s="983"/>
      <c r="H1043" s="983"/>
      <c r="I1043" s="983"/>
    </row>
    <row r="1044" spans="3:9">
      <c r="C1044" s="983"/>
      <c r="D1044" s="983"/>
      <c r="E1044" s="983"/>
      <c r="F1044" s="983"/>
      <c r="G1044" s="983"/>
      <c r="H1044" s="983"/>
      <c r="I1044" s="983"/>
    </row>
    <row r="1045" spans="3:9">
      <c r="C1045" s="983"/>
      <c r="D1045" s="983"/>
      <c r="E1045" s="983"/>
      <c r="F1045" s="983"/>
      <c r="G1045" s="983"/>
      <c r="H1045" s="983"/>
      <c r="I1045" s="983"/>
    </row>
    <row r="1046" spans="3:9">
      <c r="C1046" s="983"/>
      <c r="D1046" s="983"/>
      <c r="E1046" s="983"/>
      <c r="F1046" s="983"/>
      <c r="G1046" s="983"/>
      <c r="H1046" s="983"/>
      <c r="I1046" s="983"/>
    </row>
    <row r="1047" spans="3:9">
      <c r="C1047" s="983"/>
      <c r="D1047" s="983"/>
      <c r="E1047" s="983"/>
      <c r="F1047" s="983"/>
      <c r="G1047" s="983"/>
      <c r="H1047" s="983"/>
      <c r="I1047" s="983"/>
    </row>
    <row r="1048" spans="3:9">
      <c r="C1048" s="983"/>
      <c r="D1048" s="983"/>
      <c r="E1048" s="983"/>
      <c r="F1048" s="983"/>
      <c r="G1048" s="983"/>
      <c r="H1048" s="983"/>
      <c r="I1048" s="983"/>
    </row>
    <row r="1049" spans="3:9">
      <c r="C1049" s="983"/>
      <c r="D1049" s="983"/>
      <c r="E1049" s="983"/>
      <c r="F1049" s="983"/>
      <c r="G1049" s="983"/>
      <c r="H1049" s="983"/>
      <c r="I1049" s="983"/>
    </row>
    <row r="1050" spans="3:9">
      <c r="C1050" s="983"/>
      <c r="D1050" s="983"/>
      <c r="E1050" s="983"/>
      <c r="F1050" s="983"/>
      <c r="G1050" s="983"/>
      <c r="H1050" s="983"/>
      <c r="I1050" s="983"/>
    </row>
    <row r="1051" spans="3:9">
      <c r="C1051" s="983"/>
      <c r="D1051" s="983"/>
      <c r="E1051" s="983"/>
      <c r="F1051" s="983"/>
      <c r="G1051" s="983"/>
      <c r="H1051" s="983"/>
      <c r="I1051" s="983"/>
    </row>
    <row r="1052" spans="3:9">
      <c r="C1052" s="983"/>
      <c r="D1052" s="983"/>
      <c r="E1052" s="983"/>
      <c r="F1052" s="983"/>
      <c r="G1052" s="983"/>
      <c r="H1052" s="983"/>
      <c r="I1052" s="983"/>
    </row>
    <row r="1053" spans="3:9">
      <c r="C1053" s="983"/>
      <c r="D1053" s="983"/>
      <c r="E1053" s="983"/>
      <c r="F1053" s="983"/>
      <c r="G1053" s="983"/>
      <c r="H1053" s="983"/>
      <c r="I1053" s="983"/>
    </row>
    <row r="1054" spans="3:9">
      <c r="C1054" s="983"/>
      <c r="D1054" s="983"/>
      <c r="E1054" s="983"/>
      <c r="F1054" s="983"/>
      <c r="G1054" s="983"/>
      <c r="H1054" s="983"/>
      <c r="I1054" s="983"/>
    </row>
    <row r="1055" spans="3:9">
      <c r="C1055" s="983"/>
      <c r="D1055" s="983"/>
      <c r="E1055" s="983"/>
      <c r="F1055" s="983"/>
      <c r="G1055" s="983"/>
      <c r="H1055" s="983"/>
      <c r="I1055" s="983"/>
    </row>
    <row r="1056" spans="3:9">
      <c r="C1056" s="983"/>
      <c r="D1056" s="983"/>
      <c r="E1056" s="983"/>
      <c r="F1056" s="983"/>
      <c r="G1056" s="983"/>
      <c r="H1056" s="983"/>
      <c r="I1056" s="983"/>
    </row>
    <row r="1057" spans="3:9">
      <c r="C1057" s="983"/>
      <c r="D1057" s="983"/>
      <c r="E1057" s="983"/>
      <c r="F1057" s="983"/>
      <c r="G1057" s="983"/>
      <c r="H1057" s="983"/>
      <c r="I1057" s="983"/>
    </row>
    <row r="1058" spans="3:9">
      <c r="C1058" s="983"/>
      <c r="D1058" s="983"/>
      <c r="E1058" s="983"/>
      <c r="F1058" s="983"/>
      <c r="G1058" s="983"/>
      <c r="H1058" s="983"/>
      <c r="I1058" s="983"/>
    </row>
    <row r="1059" spans="3:9">
      <c r="C1059" s="983"/>
      <c r="D1059" s="983"/>
      <c r="E1059" s="983"/>
      <c r="F1059" s="983"/>
      <c r="G1059" s="983"/>
      <c r="H1059" s="983"/>
      <c r="I1059" s="983"/>
    </row>
    <row r="1060" spans="3:9">
      <c r="C1060" s="983"/>
      <c r="D1060" s="983"/>
      <c r="E1060" s="983"/>
      <c r="F1060" s="983"/>
      <c r="G1060" s="983"/>
      <c r="H1060" s="983"/>
      <c r="I1060" s="983"/>
    </row>
    <row r="1061" spans="3:9">
      <c r="C1061" s="983"/>
      <c r="D1061" s="983"/>
      <c r="E1061" s="983"/>
      <c r="F1061" s="983"/>
      <c r="G1061" s="983"/>
      <c r="H1061" s="983"/>
      <c r="I1061" s="983"/>
    </row>
    <row r="1062" spans="3:9">
      <c r="C1062" s="983"/>
      <c r="D1062" s="983"/>
      <c r="E1062" s="983"/>
      <c r="F1062" s="983"/>
      <c r="G1062" s="983"/>
      <c r="H1062" s="983"/>
      <c r="I1062" s="983"/>
    </row>
    <row r="1063" spans="3:9">
      <c r="C1063" s="983"/>
      <c r="D1063" s="983"/>
      <c r="E1063" s="983"/>
      <c r="F1063" s="983"/>
      <c r="G1063" s="983"/>
      <c r="H1063" s="983"/>
      <c r="I1063" s="983"/>
    </row>
    <row r="1064" spans="3:9">
      <c r="C1064" s="983"/>
      <c r="D1064" s="983"/>
      <c r="E1064" s="983"/>
      <c r="F1064" s="983"/>
      <c r="G1064" s="983"/>
      <c r="H1064" s="983"/>
      <c r="I1064" s="983"/>
    </row>
    <row r="1065" spans="3:9">
      <c r="C1065" s="983"/>
      <c r="D1065" s="983"/>
      <c r="E1065" s="983"/>
      <c r="F1065" s="983"/>
      <c r="G1065" s="983"/>
      <c r="H1065" s="983"/>
      <c r="I1065" s="983"/>
    </row>
    <row r="1066" spans="3:9">
      <c r="C1066" s="983"/>
      <c r="D1066" s="983"/>
      <c r="E1066" s="983"/>
      <c r="F1066" s="983"/>
      <c r="G1066" s="983"/>
      <c r="H1066" s="983"/>
      <c r="I1066" s="983"/>
    </row>
    <row r="1067" spans="3:9">
      <c r="C1067" s="983"/>
      <c r="D1067" s="983"/>
      <c r="E1067" s="983"/>
      <c r="F1067" s="983"/>
      <c r="G1067" s="983"/>
      <c r="H1067" s="983"/>
      <c r="I1067" s="983"/>
    </row>
    <row r="1068" spans="3:9">
      <c r="C1068" s="983"/>
      <c r="D1068" s="983"/>
      <c r="E1068" s="983"/>
      <c r="F1068" s="983"/>
      <c r="G1068" s="983"/>
      <c r="H1068" s="983"/>
      <c r="I1068" s="983"/>
    </row>
    <row r="1069" spans="3:9">
      <c r="C1069" s="983"/>
      <c r="D1069" s="983"/>
      <c r="E1069" s="983"/>
      <c r="F1069" s="983"/>
      <c r="G1069" s="983"/>
      <c r="H1069" s="983"/>
      <c r="I1069" s="983"/>
    </row>
    <row r="1070" spans="3:9">
      <c r="C1070" s="983"/>
      <c r="D1070" s="983"/>
      <c r="E1070" s="983"/>
      <c r="F1070" s="983"/>
      <c r="G1070" s="983"/>
      <c r="H1070" s="983"/>
      <c r="I1070" s="983"/>
    </row>
    <row r="1071" spans="3:9">
      <c r="C1071" s="983"/>
      <c r="D1071" s="983"/>
      <c r="E1071" s="983"/>
      <c r="F1071" s="983"/>
      <c r="G1071" s="983"/>
      <c r="H1071" s="983"/>
      <c r="I1071" s="983"/>
    </row>
    <row r="1072" spans="3:9">
      <c r="C1072" s="983"/>
      <c r="D1072" s="983"/>
      <c r="E1072" s="983"/>
      <c r="F1072" s="983"/>
      <c r="G1072" s="983"/>
      <c r="H1072" s="983"/>
      <c r="I1072" s="983"/>
    </row>
    <row r="1073" spans="3:9">
      <c r="C1073" s="983"/>
      <c r="D1073" s="983"/>
      <c r="E1073" s="983"/>
      <c r="F1073" s="983"/>
      <c r="G1073" s="983"/>
      <c r="H1073" s="983"/>
      <c r="I1073" s="983"/>
    </row>
    <row r="1074" spans="3:9">
      <c r="C1074" s="983"/>
      <c r="D1074" s="983"/>
      <c r="E1074" s="983"/>
      <c r="F1074" s="983"/>
      <c r="G1074" s="983"/>
      <c r="H1074" s="983"/>
      <c r="I1074" s="983"/>
    </row>
    <row r="1075" spans="3:9">
      <c r="C1075" s="983"/>
      <c r="D1075" s="983"/>
      <c r="E1075" s="983"/>
      <c r="F1075" s="983"/>
      <c r="G1075" s="983"/>
      <c r="H1075" s="983"/>
      <c r="I1075" s="983"/>
    </row>
    <row r="1076" spans="3:9">
      <c r="C1076" s="983"/>
      <c r="D1076" s="983"/>
      <c r="E1076" s="983"/>
      <c r="F1076" s="983"/>
      <c r="G1076" s="983"/>
      <c r="H1076" s="983"/>
      <c r="I1076" s="983"/>
    </row>
    <row r="1077" spans="3:9">
      <c r="C1077" s="983"/>
      <c r="D1077" s="983"/>
      <c r="E1077" s="983"/>
      <c r="F1077" s="983"/>
      <c r="G1077" s="983"/>
      <c r="H1077" s="983"/>
      <c r="I1077" s="983"/>
    </row>
    <row r="1078" spans="3:9">
      <c r="C1078" s="983"/>
      <c r="D1078" s="983"/>
      <c r="E1078" s="983"/>
      <c r="F1078" s="983"/>
      <c r="G1078" s="983"/>
      <c r="H1078" s="983"/>
      <c r="I1078" s="983"/>
    </row>
    <row r="1079" spans="3:9">
      <c r="C1079" s="983"/>
      <c r="D1079" s="983"/>
      <c r="E1079" s="983"/>
      <c r="F1079" s="983"/>
      <c r="G1079" s="983"/>
      <c r="H1079" s="983"/>
      <c r="I1079" s="983"/>
    </row>
    <row r="1080" spans="3:9">
      <c r="C1080" s="983"/>
      <c r="D1080" s="983"/>
      <c r="E1080" s="983"/>
      <c r="F1080" s="983"/>
      <c r="G1080" s="983"/>
      <c r="H1080" s="983"/>
      <c r="I1080" s="983"/>
    </row>
    <row r="1081" spans="3:9">
      <c r="C1081" s="983"/>
      <c r="D1081" s="983"/>
      <c r="E1081" s="983"/>
      <c r="F1081" s="983"/>
      <c r="G1081" s="983"/>
      <c r="H1081" s="983"/>
      <c r="I1081" s="983"/>
    </row>
    <row r="1082" spans="3:9">
      <c r="C1082" s="983"/>
      <c r="D1082" s="983"/>
      <c r="E1082" s="983"/>
      <c r="F1082" s="983"/>
      <c r="G1082" s="983"/>
      <c r="H1082" s="983"/>
      <c r="I1082" s="983"/>
    </row>
    <row r="1083" spans="3:9">
      <c r="C1083" s="983"/>
      <c r="D1083" s="983"/>
      <c r="E1083" s="983"/>
      <c r="F1083" s="983"/>
      <c r="G1083" s="983"/>
      <c r="H1083" s="983"/>
      <c r="I1083" s="983"/>
    </row>
    <row r="1084" spans="3:9">
      <c r="C1084" s="983"/>
      <c r="D1084" s="983"/>
      <c r="E1084" s="983"/>
      <c r="F1084" s="983"/>
      <c r="G1084" s="983"/>
      <c r="H1084" s="983"/>
      <c r="I1084" s="983"/>
    </row>
    <row r="1085" spans="3:9">
      <c r="C1085" s="983"/>
      <c r="D1085" s="983"/>
      <c r="E1085" s="983"/>
      <c r="F1085" s="983"/>
      <c r="G1085" s="983"/>
      <c r="H1085" s="983"/>
      <c r="I1085" s="983"/>
    </row>
    <row r="1086" spans="3:9">
      <c r="C1086" s="983"/>
      <c r="D1086" s="983"/>
      <c r="E1086" s="983"/>
      <c r="F1086" s="983"/>
      <c r="G1086" s="983"/>
      <c r="H1086" s="983"/>
      <c r="I1086" s="983"/>
    </row>
    <row r="1087" spans="3:9">
      <c r="C1087" s="983"/>
      <c r="D1087" s="983"/>
      <c r="E1087" s="983"/>
      <c r="F1087" s="983"/>
      <c r="G1087" s="983"/>
      <c r="H1087" s="983"/>
      <c r="I1087" s="983"/>
    </row>
    <row r="1088" spans="3:9">
      <c r="C1088" s="983"/>
      <c r="D1088" s="983"/>
      <c r="E1088" s="983"/>
      <c r="F1088" s="983"/>
      <c r="G1088" s="983"/>
      <c r="H1088" s="983"/>
      <c r="I1088" s="983"/>
    </row>
    <row r="1089" spans="3:9">
      <c r="C1089" s="983"/>
      <c r="D1089" s="983"/>
      <c r="E1089" s="983"/>
      <c r="F1089" s="983"/>
      <c r="G1089" s="983"/>
      <c r="H1089" s="983"/>
      <c r="I1089" s="983"/>
    </row>
    <row r="1090" spans="3:9">
      <c r="C1090" s="983"/>
      <c r="D1090" s="983"/>
      <c r="E1090" s="983"/>
      <c r="F1090" s="983"/>
      <c r="G1090" s="983"/>
      <c r="H1090" s="983"/>
      <c r="I1090" s="983"/>
    </row>
    <row r="1091" spans="3:9">
      <c r="C1091" s="983"/>
      <c r="D1091" s="983"/>
      <c r="E1091" s="983"/>
      <c r="F1091" s="983"/>
      <c r="G1091" s="983"/>
      <c r="H1091" s="983"/>
      <c r="I1091" s="983"/>
    </row>
    <row r="1092" spans="3:9">
      <c r="C1092" s="983"/>
      <c r="D1092" s="983"/>
      <c r="E1092" s="983"/>
      <c r="F1092" s="983"/>
      <c r="G1092" s="983"/>
      <c r="H1092" s="983"/>
      <c r="I1092" s="983"/>
    </row>
    <row r="1093" spans="3:9">
      <c r="C1093" s="983"/>
      <c r="D1093" s="983"/>
      <c r="E1093" s="983"/>
      <c r="F1093" s="983"/>
      <c r="G1093" s="983"/>
      <c r="H1093" s="983"/>
      <c r="I1093" s="983"/>
    </row>
    <row r="1094" spans="3:9">
      <c r="C1094" s="983"/>
      <c r="D1094" s="983"/>
      <c r="E1094" s="983"/>
      <c r="F1094" s="983"/>
      <c r="G1094" s="983"/>
      <c r="H1094" s="983"/>
      <c r="I1094" s="983"/>
    </row>
    <row r="1095" spans="3:9">
      <c r="C1095" s="983"/>
      <c r="D1095" s="983"/>
      <c r="E1095" s="983"/>
      <c r="F1095" s="983"/>
      <c r="G1095" s="983"/>
      <c r="H1095" s="983"/>
      <c r="I1095" s="983"/>
    </row>
    <row r="1096" spans="3:9">
      <c r="C1096" s="983"/>
      <c r="D1096" s="983"/>
      <c r="E1096" s="983"/>
      <c r="F1096" s="983"/>
      <c r="G1096" s="983"/>
      <c r="H1096" s="983"/>
      <c r="I1096" s="983"/>
    </row>
    <row r="1097" spans="3:9">
      <c r="C1097" s="983"/>
      <c r="D1097" s="983"/>
      <c r="E1097" s="983"/>
      <c r="F1097" s="983"/>
      <c r="G1097" s="983"/>
      <c r="H1097" s="983"/>
      <c r="I1097" s="983"/>
    </row>
    <row r="1098" spans="3:9">
      <c r="C1098" s="983"/>
      <c r="D1098" s="983"/>
      <c r="E1098" s="983"/>
      <c r="F1098" s="983"/>
      <c r="G1098" s="983"/>
      <c r="H1098" s="983"/>
      <c r="I1098" s="983"/>
    </row>
    <row r="1099" spans="3:9">
      <c r="C1099" s="983"/>
      <c r="D1099" s="983"/>
      <c r="E1099" s="983"/>
      <c r="F1099" s="983"/>
      <c r="G1099" s="983"/>
      <c r="H1099" s="983"/>
      <c r="I1099" s="983"/>
    </row>
    <row r="1100" spans="3:9">
      <c r="C1100" s="983"/>
      <c r="D1100" s="983"/>
      <c r="E1100" s="983"/>
      <c r="F1100" s="983"/>
      <c r="G1100" s="983"/>
      <c r="H1100" s="983"/>
      <c r="I1100" s="983"/>
    </row>
    <row r="1101" spans="3:9">
      <c r="C1101" s="983"/>
      <c r="D1101" s="983"/>
      <c r="E1101" s="983"/>
      <c r="F1101" s="983"/>
      <c r="G1101" s="983"/>
      <c r="H1101" s="983"/>
      <c r="I1101" s="983"/>
    </row>
    <row r="1102" spans="3:9">
      <c r="C1102" s="983"/>
      <c r="D1102" s="983"/>
      <c r="E1102" s="983"/>
      <c r="F1102" s="983"/>
      <c r="G1102" s="983"/>
      <c r="H1102" s="983"/>
      <c r="I1102" s="983"/>
    </row>
    <row r="1103" spans="3:9">
      <c r="C1103" s="983"/>
      <c r="D1103" s="983"/>
      <c r="E1103" s="983"/>
      <c r="F1103" s="983"/>
      <c r="G1103" s="983"/>
      <c r="H1103" s="983"/>
      <c r="I1103" s="983"/>
    </row>
    <row r="1104" spans="3:9">
      <c r="C1104" s="983"/>
      <c r="D1104" s="983"/>
      <c r="E1104" s="983"/>
      <c r="F1104" s="983"/>
      <c r="G1104" s="983"/>
      <c r="H1104" s="983"/>
      <c r="I1104" s="983"/>
    </row>
    <row r="1105" spans="3:9">
      <c r="C1105" s="983"/>
      <c r="D1105" s="983"/>
      <c r="E1105" s="983"/>
      <c r="F1105" s="983"/>
      <c r="G1105" s="983"/>
      <c r="H1105" s="983"/>
      <c r="I1105" s="983"/>
    </row>
    <row r="1106" spans="3:9">
      <c r="C1106" s="983"/>
      <c r="D1106" s="983"/>
      <c r="E1106" s="983"/>
      <c r="F1106" s="983"/>
      <c r="G1106" s="983"/>
      <c r="H1106" s="983"/>
      <c r="I1106" s="983"/>
    </row>
    <row r="1107" spans="3:9">
      <c r="C1107" s="983"/>
      <c r="D1107" s="983"/>
      <c r="E1107" s="983"/>
      <c r="F1107" s="983"/>
      <c r="G1107" s="983"/>
      <c r="H1107" s="983"/>
      <c r="I1107" s="983"/>
    </row>
    <row r="1108" spans="3:9">
      <c r="C1108" s="983"/>
      <c r="D1108" s="983"/>
      <c r="E1108" s="983"/>
      <c r="F1108" s="983"/>
      <c r="G1108" s="983"/>
      <c r="H1108" s="983"/>
      <c r="I1108" s="983"/>
    </row>
    <row r="1109" spans="3:9">
      <c r="C1109" s="983"/>
      <c r="D1109" s="983"/>
      <c r="E1109" s="983"/>
      <c r="F1109" s="983"/>
      <c r="G1109" s="983"/>
      <c r="H1109" s="983"/>
      <c r="I1109" s="983"/>
    </row>
    <row r="1110" spans="3:9">
      <c r="C1110" s="983"/>
      <c r="D1110" s="983"/>
      <c r="E1110" s="983"/>
      <c r="F1110" s="983"/>
      <c r="G1110" s="983"/>
      <c r="H1110" s="983"/>
      <c r="I1110" s="983"/>
    </row>
    <row r="1111" spans="3:9">
      <c r="C1111" s="983"/>
      <c r="D1111" s="983"/>
      <c r="E1111" s="983"/>
      <c r="F1111" s="983"/>
      <c r="G1111" s="983"/>
      <c r="H1111" s="983"/>
      <c r="I1111" s="983"/>
    </row>
    <row r="1112" spans="3:9">
      <c r="C1112" s="983"/>
      <c r="D1112" s="983"/>
      <c r="E1112" s="983"/>
      <c r="F1112" s="983"/>
      <c r="G1112" s="983"/>
      <c r="H1112" s="983"/>
      <c r="I1112" s="983"/>
    </row>
    <row r="1113" spans="3:9">
      <c r="C1113" s="983"/>
      <c r="D1113" s="983"/>
      <c r="E1113" s="983"/>
      <c r="F1113" s="983"/>
      <c r="G1113" s="983"/>
      <c r="H1113" s="983"/>
      <c r="I1113" s="983"/>
    </row>
    <row r="1114" spans="3:9">
      <c r="C1114" s="983"/>
      <c r="D1114" s="983"/>
      <c r="E1114" s="983"/>
      <c r="F1114" s="983"/>
      <c r="G1114" s="983"/>
      <c r="H1114" s="983"/>
      <c r="I1114" s="983"/>
    </row>
    <row r="1115" spans="3:9">
      <c r="C1115" s="983"/>
      <c r="D1115" s="983"/>
      <c r="E1115" s="983"/>
      <c r="F1115" s="983"/>
      <c r="G1115" s="983"/>
      <c r="H1115" s="983"/>
      <c r="I1115" s="983"/>
    </row>
    <row r="1116" spans="3:9">
      <c r="C1116" s="983"/>
      <c r="D1116" s="983"/>
      <c r="E1116" s="983"/>
      <c r="F1116" s="983"/>
      <c r="G1116" s="983"/>
      <c r="H1116" s="983"/>
      <c r="I1116" s="983"/>
    </row>
    <row r="1117" spans="3:9">
      <c r="C1117" s="983"/>
      <c r="D1117" s="983"/>
      <c r="E1117" s="983"/>
      <c r="F1117" s="983"/>
      <c r="G1117" s="983"/>
      <c r="H1117" s="983"/>
      <c r="I1117" s="983"/>
    </row>
    <row r="1118" spans="3:9">
      <c r="C1118" s="983"/>
      <c r="D1118" s="983"/>
      <c r="E1118" s="983"/>
      <c r="F1118" s="983"/>
      <c r="G1118" s="983"/>
      <c r="H1118" s="983"/>
      <c r="I1118" s="983"/>
    </row>
    <row r="1119" spans="3:9">
      <c r="C1119" s="983"/>
      <c r="D1119" s="983"/>
      <c r="E1119" s="983"/>
      <c r="F1119" s="983"/>
      <c r="G1119" s="983"/>
      <c r="H1119" s="983"/>
      <c r="I1119" s="983"/>
    </row>
    <row r="1120" spans="3:9">
      <c r="C1120" s="983"/>
      <c r="D1120" s="983"/>
      <c r="E1120" s="983"/>
      <c r="F1120" s="983"/>
      <c r="G1120" s="983"/>
      <c r="H1120" s="983"/>
      <c r="I1120" s="983"/>
    </row>
    <row r="1121" spans="3:9">
      <c r="C1121" s="983"/>
      <c r="D1121" s="983"/>
      <c r="E1121" s="983"/>
      <c r="F1121" s="983"/>
      <c r="G1121" s="983"/>
      <c r="H1121" s="983"/>
      <c r="I1121" s="983"/>
    </row>
    <row r="1122" spans="3:9">
      <c r="C1122" s="983"/>
      <c r="D1122" s="983"/>
      <c r="E1122" s="983"/>
      <c r="F1122" s="983"/>
      <c r="G1122" s="983"/>
      <c r="H1122" s="983"/>
      <c r="I1122" s="983"/>
    </row>
    <row r="1123" spans="3:9">
      <c r="C1123" s="983"/>
      <c r="D1123" s="983"/>
      <c r="E1123" s="983"/>
      <c r="F1123" s="983"/>
      <c r="G1123" s="983"/>
      <c r="H1123" s="983"/>
      <c r="I1123" s="983"/>
    </row>
    <row r="1124" spans="3:9">
      <c r="C1124" s="983"/>
      <c r="D1124" s="983"/>
      <c r="E1124" s="983"/>
      <c r="F1124" s="983"/>
      <c r="G1124" s="983"/>
      <c r="H1124" s="983"/>
      <c r="I1124" s="983"/>
    </row>
    <row r="1125" spans="3:9">
      <c r="C1125" s="983"/>
      <c r="D1125" s="983"/>
      <c r="E1125" s="983"/>
      <c r="F1125" s="983"/>
      <c r="G1125" s="983"/>
      <c r="H1125" s="983"/>
      <c r="I1125" s="983"/>
    </row>
    <row r="1126" spans="3:9">
      <c r="C1126" s="983"/>
      <c r="D1126" s="983"/>
      <c r="E1126" s="983"/>
      <c r="F1126" s="983"/>
      <c r="G1126" s="983"/>
      <c r="H1126" s="983"/>
      <c r="I1126" s="983"/>
    </row>
    <row r="1127" spans="3:9">
      <c r="C1127" s="983"/>
      <c r="D1127" s="983"/>
      <c r="E1127" s="983"/>
      <c r="F1127" s="983"/>
      <c r="G1127" s="983"/>
      <c r="H1127" s="983"/>
      <c r="I1127" s="983"/>
    </row>
    <row r="1128" spans="3:9">
      <c r="C1128" s="983"/>
      <c r="D1128" s="983"/>
      <c r="E1128" s="983"/>
      <c r="F1128" s="983"/>
      <c r="G1128" s="983"/>
      <c r="H1128" s="983"/>
      <c r="I1128" s="983"/>
    </row>
    <row r="1129" spans="3:9">
      <c r="C1129" s="983"/>
      <c r="D1129" s="983"/>
      <c r="E1129" s="983"/>
      <c r="F1129" s="983"/>
      <c r="G1129" s="983"/>
      <c r="H1129" s="983"/>
      <c r="I1129" s="983"/>
    </row>
    <row r="1130" spans="3:9">
      <c r="C1130" s="983"/>
      <c r="D1130" s="983"/>
      <c r="E1130" s="983"/>
      <c r="F1130" s="983"/>
      <c r="G1130" s="983"/>
      <c r="H1130" s="983"/>
      <c r="I1130" s="983"/>
    </row>
    <row r="1131" spans="3:9">
      <c r="C1131" s="983"/>
      <c r="D1131" s="983"/>
      <c r="E1131" s="983"/>
      <c r="F1131" s="983"/>
      <c r="G1131" s="983"/>
      <c r="H1131" s="983"/>
      <c r="I1131" s="983"/>
    </row>
    <row r="1132" spans="3:9">
      <c r="C1132" s="983"/>
      <c r="D1132" s="983"/>
      <c r="E1132" s="983"/>
      <c r="F1132" s="983"/>
      <c r="G1132" s="983"/>
      <c r="H1132" s="983"/>
      <c r="I1132" s="983"/>
    </row>
    <row r="1133" spans="3:9">
      <c r="C1133" s="983"/>
      <c r="D1133" s="983"/>
      <c r="E1133" s="983"/>
      <c r="F1133" s="983"/>
      <c r="G1133" s="983"/>
      <c r="H1133" s="983"/>
      <c r="I1133" s="983"/>
    </row>
    <row r="1134" spans="3:9">
      <c r="C1134" s="983"/>
      <c r="D1134" s="983"/>
      <c r="E1134" s="983"/>
      <c r="F1134" s="983"/>
      <c r="G1134" s="983"/>
      <c r="H1134" s="983"/>
      <c r="I1134" s="983"/>
    </row>
    <row r="1135" spans="3:9">
      <c r="C1135" s="983"/>
      <c r="D1135" s="983"/>
      <c r="E1135" s="983"/>
      <c r="F1135" s="983"/>
      <c r="G1135" s="983"/>
      <c r="H1135" s="983"/>
      <c r="I1135" s="983"/>
    </row>
    <row r="1136" spans="3:9">
      <c r="C1136" s="983"/>
      <c r="D1136" s="983"/>
      <c r="E1136" s="983"/>
      <c r="F1136" s="983"/>
      <c r="G1136" s="983"/>
      <c r="H1136" s="983"/>
      <c r="I1136" s="983"/>
    </row>
    <row r="1137" spans="3:9">
      <c r="C1137" s="983"/>
      <c r="D1137" s="983"/>
      <c r="E1137" s="983"/>
      <c r="F1137" s="983"/>
      <c r="G1137" s="983"/>
      <c r="H1137" s="983"/>
      <c r="I1137" s="983"/>
    </row>
    <row r="1138" spans="3:9">
      <c r="C1138" s="983"/>
      <c r="D1138" s="983"/>
      <c r="E1138" s="983"/>
      <c r="F1138" s="983"/>
      <c r="G1138" s="983"/>
      <c r="H1138" s="983"/>
      <c r="I1138" s="983"/>
    </row>
    <row r="1139" spans="3:9">
      <c r="C1139" s="983"/>
      <c r="D1139" s="983"/>
      <c r="E1139" s="983"/>
      <c r="F1139" s="983"/>
      <c r="G1139" s="983"/>
      <c r="H1139" s="983"/>
      <c r="I1139" s="983"/>
    </row>
    <row r="1140" spans="3:9">
      <c r="C1140" s="983"/>
      <c r="D1140" s="983"/>
      <c r="E1140" s="983"/>
      <c r="F1140" s="983"/>
      <c r="G1140" s="983"/>
      <c r="H1140" s="983"/>
      <c r="I1140" s="983"/>
    </row>
    <row r="1141" spans="3:9">
      <c r="C1141" s="983"/>
      <c r="D1141" s="983"/>
      <c r="E1141" s="983"/>
      <c r="F1141" s="983"/>
      <c r="G1141" s="983"/>
      <c r="H1141" s="983"/>
      <c r="I1141" s="983"/>
    </row>
    <row r="1142" spans="3:9">
      <c r="C1142" s="983"/>
      <c r="D1142" s="983"/>
      <c r="E1142" s="983"/>
      <c r="F1142" s="983"/>
      <c r="G1142" s="983"/>
      <c r="H1142" s="983"/>
      <c r="I1142" s="983"/>
    </row>
    <row r="1143" spans="3:9">
      <c r="C1143" s="983"/>
      <c r="D1143" s="983"/>
      <c r="E1143" s="983"/>
      <c r="F1143" s="983"/>
      <c r="G1143" s="983"/>
      <c r="H1143" s="983"/>
      <c r="I1143" s="983"/>
    </row>
    <row r="1144" spans="3:9">
      <c r="C1144" s="983"/>
      <c r="D1144" s="983"/>
      <c r="E1144" s="983"/>
      <c r="F1144" s="983"/>
      <c r="G1144" s="983"/>
      <c r="H1144" s="983"/>
      <c r="I1144" s="983"/>
    </row>
    <row r="1145" spans="3:9">
      <c r="C1145" s="983"/>
      <c r="D1145" s="983"/>
      <c r="E1145" s="983"/>
      <c r="F1145" s="983"/>
      <c r="G1145" s="983"/>
      <c r="H1145" s="983"/>
      <c r="I1145" s="983"/>
    </row>
    <row r="1146" spans="3:9">
      <c r="C1146" s="983"/>
      <c r="D1146" s="983"/>
      <c r="E1146" s="983"/>
      <c r="F1146" s="983"/>
      <c r="G1146" s="983"/>
      <c r="H1146" s="983"/>
      <c r="I1146" s="983"/>
    </row>
    <row r="1147" spans="3:9">
      <c r="C1147" s="983"/>
      <c r="D1147" s="983"/>
      <c r="E1147" s="983"/>
      <c r="F1147" s="983"/>
      <c r="G1147" s="983"/>
      <c r="H1147" s="983"/>
      <c r="I1147" s="983"/>
    </row>
    <row r="1148" spans="3:9">
      <c r="C1148" s="983"/>
      <c r="D1148" s="983"/>
      <c r="E1148" s="983"/>
      <c r="F1148" s="983"/>
      <c r="G1148" s="983"/>
      <c r="H1148" s="983"/>
      <c r="I1148" s="983"/>
    </row>
    <row r="1149" spans="3:9">
      <c r="C1149" s="983"/>
      <c r="D1149" s="983"/>
      <c r="E1149" s="983"/>
      <c r="F1149" s="983"/>
      <c r="G1149" s="983"/>
      <c r="H1149" s="983"/>
      <c r="I1149" s="983"/>
    </row>
    <row r="1150" spans="3:9">
      <c r="C1150" s="983"/>
      <c r="D1150" s="983"/>
      <c r="E1150" s="983"/>
      <c r="F1150" s="983"/>
      <c r="G1150" s="983"/>
      <c r="H1150" s="983"/>
      <c r="I1150" s="983"/>
    </row>
    <row r="1151" spans="3:9">
      <c r="C1151" s="983"/>
      <c r="D1151" s="983"/>
      <c r="E1151" s="983"/>
      <c r="F1151" s="983"/>
      <c r="G1151" s="983"/>
      <c r="H1151" s="983"/>
      <c r="I1151" s="983"/>
    </row>
    <row r="1152" spans="3:9">
      <c r="C1152" s="983"/>
      <c r="D1152" s="983"/>
      <c r="E1152" s="983"/>
      <c r="F1152" s="983"/>
      <c r="G1152" s="983"/>
      <c r="H1152" s="983"/>
      <c r="I1152" s="983"/>
    </row>
    <row r="1153" spans="3:9">
      <c r="C1153" s="983"/>
      <c r="D1153" s="983"/>
      <c r="E1153" s="983"/>
      <c r="F1153" s="983"/>
      <c r="G1153" s="983"/>
      <c r="H1153" s="983"/>
      <c r="I1153" s="983"/>
    </row>
    <row r="1154" spans="3:9">
      <c r="C1154" s="983"/>
      <c r="D1154" s="983"/>
      <c r="E1154" s="983"/>
      <c r="F1154" s="983"/>
      <c r="G1154" s="983"/>
      <c r="H1154" s="983"/>
      <c r="I1154" s="983"/>
    </row>
    <row r="1155" spans="3:9">
      <c r="C1155" s="983"/>
      <c r="D1155" s="983"/>
      <c r="E1155" s="983"/>
      <c r="F1155" s="983"/>
      <c r="G1155" s="983"/>
      <c r="H1155" s="983"/>
      <c r="I1155" s="983"/>
    </row>
    <row r="1156" spans="3:9">
      <c r="C1156" s="983"/>
      <c r="D1156" s="983"/>
      <c r="E1156" s="983"/>
      <c r="F1156" s="983"/>
      <c r="G1156" s="983"/>
      <c r="H1156" s="983"/>
      <c r="I1156" s="983"/>
    </row>
    <row r="1157" spans="3:9">
      <c r="C1157" s="983"/>
      <c r="D1157" s="983"/>
      <c r="E1157" s="983"/>
      <c r="F1157" s="983"/>
      <c r="G1157" s="983"/>
      <c r="H1157" s="983"/>
      <c r="I1157" s="983"/>
    </row>
    <row r="1158" spans="3:9">
      <c r="C1158" s="983"/>
      <c r="D1158" s="983"/>
      <c r="E1158" s="983"/>
      <c r="F1158" s="983"/>
      <c r="G1158" s="983"/>
      <c r="H1158" s="983"/>
      <c r="I1158" s="983"/>
    </row>
    <row r="1159" spans="3:9">
      <c r="C1159" s="983"/>
      <c r="D1159" s="983"/>
      <c r="E1159" s="983"/>
      <c r="F1159" s="983"/>
      <c r="G1159" s="983"/>
      <c r="H1159" s="983"/>
      <c r="I1159" s="983"/>
    </row>
    <row r="1160" spans="3:9">
      <c r="C1160" s="983"/>
      <c r="D1160" s="983"/>
      <c r="E1160" s="983"/>
      <c r="F1160" s="983"/>
      <c r="G1160" s="983"/>
      <c r="H1160" s="983"/>
      <c r="I1160" s="983"/>
    </row>
    <row r="1161" spans="3:9">
      <c r="C1161" s="983"/>
      <c r="D1161" s="983"/>
      <c r="E1161" s="983"/>
      <c r="F1161" s="983"/>
      <c r="G1161" s="983"/>
      <c r="H1161" s="983"/>
      <c r="I1161" s="983"/>
    </row>
    <row r="1162" spans="3:9">
      <c r="C1162" s="983"/>
      <c r="D1162" s="983"/>
      <c r="E1162" s="983"/>
      <c r="F1162" s="983"/>
      <c r="G1162" s="983"/>
      <c r="H1162" s="983"/>
      <c r="I1162" s="983"/>
    </row>
    <row r="1163" spans="3:9">
      <c r="C1163" s="983"/>
      <c r="D1163" s="983"/>
      <c r="E1163" s="983"/>
      <c r="F1163" s="983"/>
      <c r="G1163" s="983"/>
      <c r="H1163" s="983"/>
      <c r="I1163" s="983"/>
    </row>
    <row r="1164" spans="3:9">
      <c r="C1164" s="983"/>
      <c r="D1164" s="983"/>
      <c r="E1164" s="983"/>
      <c r="F1164" s="983"/>
      <c r="G1164" s="983"/>
      <c r="H1164" s="983"/>
      <c r="I1164" s="983"/>
    </row>
    <row r="1165" spans="3:9">
      <c r="C1165" s="983"/>
      <c r="D1165" s="983"/>
      <c r="E1165" s="983"/>
      <c r="F1165" s="983"/>
      <c r="G1165" s="983"/>
      <c r="H1165" s="983"/>
      <c r="I1165" s="983"/>
    </row>
    <row r="1166" spans="3:9">
      <c r="C1166" s="983"/>
      <c r="D1166" s="983"/>
      <c r="E1166" s="983"/>
      <c r="F1166" s="983"/>
      <c r="G1166" s="983"/>
      <c r="H1166" s="983"/>
      <c r="I1166" s="983"/>
    </row>
    <row r="1167" spans="3:9">
      <c r="C1167" s="983"/>
      <c r="D1167" s="983"/>
      <c r="E1167" s="983"/>
      <c r="F1167" s="983"/>
      <c r="G1167" s="983"/>
      <c r="H1167" s="983"/>
      <c r="I1167" s="983"/>
    </row>
    <row r="1168" spans="3:9">
      <c r="C1168" s="983"/>
      <c r="D1168" s="983"/>
      <c r="E1168" s="983"/>
      <c r="F1168" s="983"/>
      <c r="G1168" s="983"/>
      <c r="H1168" s="983"/>
      <c r="I1168" s="983"/>
    </row>
    <row r="1169" spans="3:9">
      <c r="C1169" s="983"/>
      <c r="D1169" s="983"/>
      <c r="E1169" s="983"/>
      <c r="F1169" s="983"/>
      <c r="G1169" s="983"/>
      <c r="H1169" s="983"/>
      <c r="I1169" s="983"/>
    </row>
    <row r="1170" spans="3:9">
      <c r="C1170" s="983"/>
      <c r="D1170" s="983"/>
      <c r="E1170" s="983"/>
      <c r="F1170" s="983"/>
      <c r="G1170" s="983"/>
      <c r="H1170" s="983"/>
      <c r="I1170" s="983"/>
    </row>
    <row r="1171" spans="3:9">
      <c r="C1171" s="983"/>
      <c r="D1171" s="983"/>
      <c r="E1171" s="983"/>
      <c r="F1171" s="983"/>
      <c r="G1171" s="983"/>
      <c r="H1171" s="983"/>
      <c r="I1171" s="983"/>
    </row>
    <row r="1172" spans="3:9">
      <c r="C1172" s="983"/>
      <c r="D1172" s="983"/>
      <c r="E1172" s="983"/>
      <c r="F1172" s="983"/>
      <c r="G1172" s="983"/>
      <c r="H1172" s="983"/>
      <c r="I1172" s="983"/>
    </row>
    <row r="1173" spans="3:9">
      <c r="C1173" s="983"/>
      <c r="D1173" s="983"/>
      <c r="E1173" s="983"/>
      <c r="F1173" s="983"/>
      <c r="G1173" s="983"/>
      <c r="H1173" s="983"/>
      <c r="I1173" s="983"/>
    </row>
    <row r="1174" spans="3:9">
      <c r="C1174" s="983"/>
      <c r="D1174" s="983"/>
      <c r="E1174" s="983"/>
      <c r="F1174" s="983"/>
      <c r="G1174" s="983"/>
      <c r="H1174" s="983"/>
      <c r="I1174" s="983"/>
    </row>
    <row r="1175" spans="3:9">
      <c r="C1175" s="983"/>
      <c r="D1175" s="983"/>
      <c r="E1175" s="983"/>
      <c r="F1175" s="983"/>
      <c r="G1175" s="983"/>
      <c r="H1175" s="983"/>
      <c r="I1175" s="983"/>
    </row>
    <row r="1176" spans="3:9">
      <c r="C1176" s="983"/>
      <c r="D1176" s="983"/>
      <c r="E1176" s="983"/>
      <c r="F1176" s="983"/>
      <c r="G1176" s="983"/>
      <c r="H1176" s="983"/>
      <c r="I1176" s="983"/>
    </row>
    <row r="1177" spans="3:9">
      <c r="C1177" s="983"/>
      <c r="D1177" s="983"/>
      <c r="E1177" s="983"/>
      <c r="F1177" s="983"/>
      <c r="G1177" s="983"/>
      <c r="H1177" s="983"/>
      <c r="I1177" s="983"/>
    </row>
    <row r="1178" spans="3:9">
      <c r="C1178" s="983"/>
      <c r="D1178" s="983"/>
      <c r="E1178" s="983"/>
      <c r="F1178" s="983"/>
      <c r="G1178" s="983"/>
      <c r="H1178" s="983"/>
      <c r="I1178" s="983"/>
    </row>
    <row r="1179" spans="3:9">
      <c r="C1179" s="983"/>
      <c r="D1179" s="983"/>
      <c r="E1179" s="983"/>
      <c r="F1179" s="983"/>
      <c r="G1179" s="983"/>
      <c r="H1179" s="983"/>
      <c r="I1179" s="983"/>
    </row>
    <row r="1180" spans="3:9">
      <c r="C1180" s="983"/>
      <c r="D1180" s="983"/>
      <c r="E1180" s="983"/>
      <c r="F1180" s="983"/>
      <c r="G1180" s="983"/>
      <c r="H1180" s="983"/>
      <c r="I1180" s="983"/>
    </row>
    <row r="1181" spans="3:9">
      <c r="C1181" s="983"/>
      <c r="D1181" s="983"/>
      <c r="E1181" s="983"/>
      <c r="F1181" s="983"/>
      <c r="G1181" s="983"/>
      <c r="H1181" s="983"/>
      <c r="I1181" s="983"/>
    </row>
    <row r="1182" spans="3:9">
      <c r="C1182" s="983"/>
      <c r="D1182" s="983"/>
      <c r="E1182" s="983"/>
      <c r="F1182" s="983"/>
      <c r="G1182" s="983"/>
      <c r="H1182" s="983"/>
      <c r="I1182" s="983"/>
    </row>
    <row r="1183" spans="3:9">
      <c r="C1183" s="983"/>
      <c r="D1183" s="983"/>
      <c r="E1183" s="983"/>
      <c r="F1183" s="983"/>
      <c r="G1183" s="983"/>
      <c r="H1183" s="983"/>
      <c r="I1183" s="983"/>
    </row>
    <row r="1184" spans="3:9">
      <c r="C1184" s="983"/>
      <c r="D1184" s="983"/>
      <c r="E1184" s="983"/>
      <c r="F1184" s="983"/>
      <c r="G1184" s="983"/>
      <c r="H1184" s="983"/>
      <c r="I1184" s="983"/>
    </row>
    <row r="1185" spans="3:9">
      <c r="C1185" s="983"/>
      <c r="D1185" s="983"/>
      <c r="E1185" s="983"/>
      <c r="F1185" s="983"/>
      <c r="G1185" s="983"/>
      <c r="H1185" s="983"/>
      <c r="I1185" s="983"/>
    </row>
    <row r="1186" spans="3:9">
      <c r="C1186" s="983"/>
      <c r="D1186" s="983"/>
      <c r="E1186" s="983"/>
      <c r="F1186" s="983"/>
      <c r="G1186" s="983"/>
      <c r="H1186" s="983"/>
      <c r="I1186" s="983"/>
    </row>
    <row r="1187" spans="3:9">
      <c r="C1187" s="983"/>
      <c r="D1187" s="983"/>
      <c r="E1187" s="983"/>
      <c r="F1187" s="983"/>
      <c r="G1187" s="983"/>
      <c r="H1187" s="983"/>
      <c r="I1187" s="983"/>
    </row>
    <row r="1188" spans="3:9">
      <c r="C1188" s="983"/>
      <c r="D1188" s="983"/>
      <c r="E1188" s="983"/>
      <c r="F1188" s="983"/>
      <c r="G1188" s="983"/>
      <c r="H1188" s="983"/>
      <c r="I1188" s="983"/>
    </row>
    <row r="1189" spans="3:9">
      <c r="C1189" s="983"/>
      <c r="D1189" s="983"/>
      <c r="E1189" s="983"/>
      <c r="F1189" s="983"/>
      <c r="G1189" s="983"/>
      <c r="H1189" s="983"/>
      <c r="I1189" s="983"/>
    </row>
    <row r="1190" spans="3:9">
      <c r="C1190" s="983"/>
      <c r="D1190" s="983"/>
      <c r="E1190" s="983"/>
      <c r="F1190" s="983"/>
      <c r="G1190" s="983"/>
      <c r="H1190" s="983"/>
      <c r="I1190" s="983"/>
    </row>
    <row r="1191" spans="3:9">
      <c r="C1191" s="983"/>
      <c r="D1191" s="983"/>
      <c r="E1191" s="983"/>
      <c r="F1191" s="983"/>
      <c r="G1191" s="983"/>
      <c r="H1191" s="983"/>
      <c r="I1191" s="983"/>
    </row>
    <row r="1192" spans="3:9">
      <c r="C1192" s="983"/>
      <c r="D1192" s="983"/>
      <c r="E1192" s="983"/>
      <c r="F1192" s="983"/>
      <c r="G1192" s="983"/>
      <c r="H1192" s="983"/>
      <c r="I1192" s="983"/>
    </row>
    <row r="1193" spans="3:9">
      <c r="C1193" s="983"/>
      <c r="D1193" s="983"/>
      <c r="E1193" s="983"/>
      <c r="F1193" s="983"/>
      <c r="G1193" s="983"/>
      <c r="H1193" s="983"/>
      <c r="I1193" s="983"/>
    </row>
    <row r="1194" spans="3:9">
      <c r="C1194" s="983"/>
      <c r="D1194" s="983"/>
      <c r="E1194" s="983"/>
      <c r="F1194" s="983"/>
      <c r="G1194" s="983"/>
      <c r="H1194" s="983"/>
      <c r="I1194" s="983"/>
    </row>
    <row r="1195" spans="3:9">
      <c r="C1195" s="983"/>
      <c r="D1195" s="983"/>
      <c r="E1195" s="983"/>
      <c r="F1195" s="983"/>
      <c r="G1195" s="983"/>
      <c r="H1195" s="983"/>
      <c r="I1195" s="983"/>
    </row>
    <row r="1196" spans="3:9">
      <c r="C1196" s="983"/>
      <c r="D1196" s="983"/>
      <c r="E1196" s="983"/>
      <c r="F1196" s="983"/>
      <c r="G1196" s="983"/>
      <c r="H1196" s="983"/>
      <c r="I1196" s="983"/>
    </row>
  </sheetData>
  <sheetProtection formatCells="0"/>
  <mergeCells count="172">
    <mergeCell ref="A790:A791"/>
    <mergeCell ref="B797:G797"/>
    <mergeCell ref="A802:A812"/>
    <mergeCell ref="A827:F827"/>
    <mergeCell ref="A768:A769"/>
    <mergeCell ref="A771:A772"/>
    <mergeCell ref="A774:A775"/>
    <mergeCell ref="B781:G781"/>
    <mergeCell ref="A783:A785"/>
    <mergeCell ref="A787:A788"/>
    <mergeCell ref="A747:A748"/>
    <mergeCell ref="A750:A751"/>
    <mergeCell ref="A753:A754"/>
    <mergeCell ref="A756:A757"/>
    <mergeCell ref="A759:A760"/>
    <mergeCell ref="B766:G766"/>
    <mergeCell ref="A640:A641"/>
    <mergeCell ref="A643:A644"/>
    <mergeCell ref="A646:A647"/>
    <mergeCell ref="B653:G653"/>
    <mergeCell ref="A658:A679"/>
    <mergeCell ref="B745:G745"/>
    <mergeCell ref="A601:A602"/>
    <mergeCell ref="A604:A605"/>
    <mergeCell ref="A607:A608"/>
    <mergeCell ref="A631:A632"/>
    <mergeCell ref="A634:A635"/>
    <mergeCell ref="A637:A638"/>
    <mergeCell ref="A577:A578"/>
    <mergeCell ref="A580:A581"/>
    <mergeCell ref="A583:A584"/>
    <mergeCell ref="A586:A587"/>
    <mergeCell ref="A589:A590"/>
    <mergeCell ref="B596:G596"/>
    <mergeCell ref="A559:A560"/>
    <mergeCell ref="A562:A563"/>
    <mergeCell ref="A565:A566"/>
    <mergeCell ref="A568:A569"/>
    <mergeCell ref="A571:A572"/>
    <mergeCell ref="A574:A575"/>
    <mergeCell ref="A541:A542"/>
    <mergeCell ref="A544:A545"/>
    <mergeCell ref="A547:A548"/>
    <mergeCell ref="A550:A551"/>
    <mergeCell ref="A553:A554"/>
    <mergeCell ref="A556:A557"/>
    <mergeCell ref="A523:A524"/>
    <mergeCell ref="A526:A527"/>
    <mergeCell ref="A529:A530"/>
    <mergeCell ref="A532:A533"/>
    <mergeCell ref="A535:A536"/>
    <mergeCell ref="A538:A539"/>
    <mergeCell ref="A505:A506"/>
    <mergeCell ref="A508:A509"/>
    <mergeCell ref="A511:A512"/>
    <mergeCell ref="A514:A515"/>
    <mergeCell ref="A517:A518"/>
    <mergeCell ref="A520:A521"/>
    <mergeCell ref="A484:A485"/>
    <mergeCell ref="A487:A488"/>
    <mergeCell ref="A490:A491"/>
    <mergeCell ref="B497:G497"/>
    <mergeCell ref="A499:A500"/>
    <mergeCell ref="A502:A503"/>
    <mergeCell ref="A465:A466"/>
    <mergeCell ref="A468:A469"/>
    <mergeCell ref="A471:A472"/>
    <mergeCell ref="A474:A476"/>
    <mergeCell ref="A478:A479"/>
    <mergeCell ref="A481:A482"/>
    <mergeCell ref="A440:A441"/>
    <mergeCell ref="A443:A444"/>
    <mergeCell ref="A446:A447"/>
    <mergeCell ref="A449:A450"/>
    <mergeCell ref="B456:G456"/>
    <mergeCell ref="A458:A463"/>
    <mergeCell ref="A421:A422"/>
    <mergeCell ref="A424:A425"/>
    <mergeCell ref="A427:A428"/>
    <mergeCell ref="A430:A431"/>
    <mergeCell ref="A433:A434"/>
    <mergeCell ref="A437:A438"/>
    <mergeCell ref="A400:A401"/>
    <mergeCell ref="A403:A404"/>
    <mergeCell ref="B410:G410"/>
    <mergeCell ref="A412:A413"/>
    <mergeCell ref="A415:A416"/>
    <mergeCell ref="A418:A419"/>
    <mergeCell ref="A379:A380"/>
    <mergeCell ref="A382:A383"/>
    <mergeCell ref="A385:A386"/>
    <mergeCell ref="A388:A389"/>
    <mergeCell ref="B395:G395"/>
    <mergeCell ref="A397:A398"/>
    <mergeCell ref="A361:A362"/>
    <mergeCell ref="A364:A365"/>
    <mergeCell ref="A367:A368"/>
    <mergeCell ref="A370:A371"/>
    <mergeCell ref="A373:A374"/>
    <mergeCell ref="A376:A377"/>
    <mergeCell ref="A340:A341"/>
    <mergeCell ref="A343:A344"/>
    <mergeCell ref="B350:G350"/>
    <mergeCell ref="A352:A353"/>
    <mergeCell ref="A355:A356"/>
    <mergeCell ref="A358:A359"/>
    <mergeCell ref="A311:A316"/>
    <mergeCell ref="A318:A322"/>
    <mergeCell ref="A324:A329"/>
    <mergeCell ref="A331:A332"/>
    <mergeCell ref="A334:A335"/>
    <mergeCell ref="A337:A338"/>
    <mergeCell ref="A279:A284"/>
    <mergeCell ref="A286:A291"/>
    <mergeCell ref="A293:A294"/>
    <mergeCell ref="A296:A297"/>
    <mergeCell ref="A299:A303"/>
    <mergeCell ref="A305:A309"/>
    <mergeCell ref="A258:A259"/>
    <mergeCell ref="A261:A262"/>
    <mergeCell ref="A264:A265"/>
    <mergeCell ref="C267:F267"/>
    <mergeCell ref="B271:G271"/>
    <mergeCell ref="A273:A277"/>
    <mergeCell ref="A236:A237"/>
    <mergeCell ref="A239:A240"/>
    <mergeCell ref="A243:A246"/>
    <mergeCell ref="A249:A250"/>
    <mergeCell ref="A252:A253"/>
    <mergeCell ref="A255:A256"/>
    <mergeCell ref="A218:A219"/>
    <mergeCell ref="A221:A222"/>
    <mergeCell ref="A224:A225"/>
    <mergeCell ref="A227:A228"/>
    <mergeCell ref="A230:A231"/>
    <mergeCell ref="A233:A234"/>
    <mergeCell ref="A200:A201"/>
    <mergeCell ref="A203:A204"/>
    <mergeCell ref="A206:A207"/>
    <mergeCell ref="A209:A210"/>
    <mergeCell ref="A212:A213"/>
    <mergeCell ref="A215:A216"/>
    <mergeCell ref="A182:A183"/>
    <mergeCell ref="A185:A186"/>
    <mergeCell ref="A188:A189"/>
    <mergeCell ref="A191:A192"/>
    <mergeCell ref="A194:A195"/>
    <mergeCell ref="A197:A198"/>
    <mergeCell ref="A66:A67"/>
    <mergeCell ref="A69:A70"/>
    <mergeCell ref="A72:A75"/>
    <mergeCell ref="C81:G81"/>
    <mergeCell ref="A155:A156"/>
    <mergeCell ref="C178:G178"/>
    <mergeCell ref="A46:A49"/>
    <mergeCell ref="A51:A52"/>
    <mergeCell ref="A54:A55"/>
    <mergeCell ref="A57:A58"/>
    <mergeCell ref="A60:A61"/>
    <mergeCell ref="A63:A64"/>
    <mergeCell ref="A16:A19"/>
    <mergeCell ref="A21:A24"/>
    <mergeCell ref="A26:A29"/>
    <mergeCell ref="A31:A34"/>
    <mergeCell ref="A36:A39"/>
    <mergeCell ref="A41:A44"/>
    <mergeCell ref="A1:H1"/>
    <mergeCell ref="C3:G3"/>
    <mergeCell ref="D5:H5"/>
    <mergeCell ref="B7:G7"/>
    <mergeCell ref="A10:A11"/>
    <mergeCell ref="A13:A14"/>
  </mergeCells>
  <pageMargins left="0.70866141732283472" right="0.70866141732283472" top="0.74803149606299213" bottom="0.74803149606299213" header="0.31496062992125984" footer="0.31496062992125984"/>
  <pageSetup paperSize="9" scale="56" fitToHeight="0" orientation="portrait" r:id="rId1"/>
  <headerFooter>
    <oddHeader>&amp;R&amp;G</oddHeader>
  </headerFooter>
  <rowBreaks count="32" manualBreakCount="32">
    <brk id="34" max="7" man="1"/>
    <brk id="77" max="7" man="1"/>
    <brk id="110" max="7" man="1"/>
    <brk id="128" max="7" man="1"/>
    <brk id="151" max="7" man="1"/>
    <brk id="174" max="7" man="1"/>
    <brk id="246" max="7" man="1"/>
    <brk id="267" max="7" man="1"/>
    <brk id="316" max="7" man="1"/>
    <brk id="346" max="7" man="1"/>
    <brk id="391" max="7" man="1"/>
    <brk id="406" max="7" man="1"/>
    <brk id="452" max="7" man="1"/>
    <brk id="469" max="7" man="1"/>
    <brk id="493" max="7" man="1"/>
    <brk id="560" max="7" man="1"/>
    <brk id="592" max="7" man="1"/>
    <brk id="626" max="7" man="1"/>
    <brk id="649" max="7" man="1"/>
    <brk id="685" max="7" man="1"/>
    <brk id="724" max="7" man="1"/>
    <brk id="741" max="7" man="1"/>
    <brk id="777" max="7" man="1"/>
    <brk id="793" max="7" man="1"/>
    <brk id="837" max="16383" man="1"/>
    <brk id="857" max="16383" man="1"/>
    <brk id="905" max="16383" man="1"/>
    <brk id="914" max="16383" man="1"/>
    <brk id="934" max="16383" man="1"/>
    <brk id="962" max="16383" man="1"/>
    <brk id="967" max="16383" man="1"/>
    <brk id="97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4EC2-E325-4EE9-878E-C1E469000074}">
  <dimension ref="A4:F369"/>
  <sheetViews>
    <sheetView view="pageBreakPreview" topLeftCell="A218" zoomScale="75" zoomScaleNormal="100" workbookViewId="0">
      <selection activeCell="L127" sqref="L127"/>
    </sheetView>
  </sheetViews>
  <sheetFormatPr baseColWidth="10" defaultColWidth="9.1640625" defaultRowHeight="12"/>
  <cols>
    <col min="1" max="1" width="9.6640625" style="106" customWidth="1"/>
    <col min="2" max="2" width="37.6640625" style="107" customWidth="1"/>
    <col min="3" max="3" width="7.6640625" style="108" customWidth="1"/>
    <col min="4" max="5" width="10.6640625" style="106" customWidth="1"/>
    <col min="6" max="6" width="12.6640625" style="106" customWidth="1"/>
    <col min="7" max="7" width="9.1640625" style="106" customWidth="1"/>
    <col min="8" max="16384" width="9.1640625" style="106"/>
  </cols>
  <sheetData>
    <row r="4" spans="1:6">
      <c r="A4" s="110" t="s">
        <v>1</v>
      </c>
      <c r="B4" s="1220" t="s">
        <v>1009</v>
      </c>
      <c r="C4" s="1221"/>
      <c r="D4" s="1222"/>
      <c r="E4" s="1222"/>
      <c r="F4" s="1222"/>
    </row>
    <row r="6" spans="1:6" ht="26">
      <c r="A6" s="121" t="s">
        <v>6</v>
      </c>
      <c r="B6" s="121" t="s">
        <v>7</v>
      </c>
      <c r="C6" s="121" t="s">
        <v>8</v>
      </c>
      <c r="D6" s="121" t="s">
        <v>9</v>
      </c>
      <c r="E6" s="121" t="s">
        <v>10</v>
      </c>
      <c r="F6" s="121" t="s">
        <v>11</v>
      </c>
    </row>
    <row r="8" spans="1:6">
      <c r="A8" s="110" t="s">
        <v>2</v>
      </c>
      <c r="B8" s="1220" t="s">
        <v>1010</v>
      </c>
      <c r="C8" s="1221"/>
      <c r="D8" s="1222"/>
      <c r="E8" s="1222"/>
      <c r="F8" s="1222"/>
    </row>
    <row r="10" spans="1:6" ht="13">
      <c r="A10" s="110"/>
      <c r="B10" s="109" t="s">
        <v>0</v>
      </c>
      <c r="C10" s="111"/>
      <c r="D10" s="110"/>
      <c r="E10" s="110"/>
      <c r="F10" s="110"/>
    </row>
    <row r="12" spans="1:6" ht="208">
      <c r="B12" s="113" t="s">
        <v>1011</v>
      </c>
    </row>
    <row r="14" spans="1:6" ht="13">
      <c r="A14" s="112" t="s">
        <v>12</v>
      </c>
      <c r="B14" s="109" t="s">
        <v>1012</v>
      </c>
    </row>
    <row r="15" spans="1:6" ht="221">
      <c r="B15" s="113" t="s">
        <v>1013</v>
      </c>
    </row>
    <row r="16" spans="1:6" ht="182">
      <c r="B16" s="113" t="s">
        <v>1014</v>
      </c>
    </row>
    <row r="17" spans="1:6" ht="13">
      <c r="B17" s="114" t="s">
        <v>1015</v>
      </c>
      <c r="C17" s="108" t="s">
        <v>13</v>
      </c>
      <c r="D17" s="115">
        <v>1</v>
      </c>
      <c r="E17" s="128"/>
      <c r="F17" s="127">
        <f>ROUND(D17*E17,2)</f>
        <v>0</v>
      </c>
    </row>
    <row r="19" spans="1:6" ht="13">
      <c r="A19" s="112" t="s">
        <v>14</v>
      </c>
      <c r="B19" s="109" t="s">
        <v>1016</v>
      </c>
    </row>
    <row r="20" spans="1:6" ht="208">
      <c r="B20" s="113" t="s">
        <v>1017</v>
      </c>
    </row>
    <row r="21" spans="1:6" ht="156">
      <c r="B21" s="113" t="s">
        <v>1018</v>
      </c>
    </row>
    <row r="22" spans="1:6" ht="104">
      <c r="B22" s="114" t="s">
        <v>1019</v>
      </c>
      <c r="C22" s="108" t="s">
        <v>13</v>
      </c>
      <c r="D22" s="115">
        <v>1</v>
      </c>
      <c r="E22" s="128"/>
      <c r="F22" s="127">
        <f>ROUND(D22*E22,2)</f>
        <v>0</v>
      </c>
    </row>
    <row r="24" spans="1:6" ht="13">
      <c r="A24" s="112" t="s">
        <v>15</v>
      </c>
      <c r="B24" s="109" t="s">
        <v>1020</v>
      </c>
    </row>
    <row r="25" spans="1:6" ht="260">
      <c r="B25" s="113" t="s">
        <v>1021</v>
      </c>
    </row>
    <row r="26" spans="1:6" ht="234">
      <c r="B26" s="113" t="s">
        <v>1022</v>
      </c>
    </row>
    <row r="27" spans="1:6">
      <c r="B27" s="114"/>
      <c r="C27" s="108" t="s">
        <v>13</v>
      </c>
      <c r="D27" s="115">
        <v>1</v>
      </c>
      <c r="E27" s="128"/>
      <c r="F27" s="127">
        <f>ROUND(D27*E27,2)</f>
        <v>0</v>
      </c>
    </row>
    <row r="29" spans="1:6" ht="13">
      <c r="A29" s="112" t="s">
        <v>16</v>
      </c>
      <c r="B29" s="109" t="s">
        <v>1023</v>
      </c>
    </row>
    <row r="30" spans="1:6" ht="156">
      <c r="B30" s="113" t="s">
        <v>1024</v>
      </c>
    </row>
    <row r="31" spans="1:6" ht="13">
      <c r="B31" s="114" t="s">
        <v>1015</v>
      </c>
      <c r="C31" s="108" t="s">
        <v>13</v>
      </c>
      <c r="D31" s="115">
        <v>1</v>
      </c>
      <c r="E31" s="128"/>
      <c r="F31" s="127">
        <f>ROUND(D31*E31,2)</f>
        <v>0</v>
      </c>
    </row>
    <row r="33" spans="1:6" ht="13">
      <c r="A33" s="112" t="s">
        <v>17</v>
      </c>
      <c r="B33" s="109" t="s">
        <v>1025</v>
      </c>
    </row>
    <row r="34" spans="1:6" ht="156">
      <c r="B34" s="113" t="s">
        <v>1024</v>
      </c>
    </row>
    <row r="35" spans="1:6" ht="13">
      <c r="B35" s="114" t="s">
        <v>1015</v>
      </c>
      <c r="C35" s="108" t="s">
        <v>13</v>
      </c>
      <c r="D35" s="115">
        <v>1</v>
      </c>
      <c r="E35" s="128"/>
      <c r="F35" s="127">
        <f>ROUND(D35*E35,2)</f>
        <v>0</v>
      </c>
    </row>
    <row r="37" spans="1:6" ht="13">
      <c r="A37" s="112" t="s">
        <v>18</v>
      </c>
      <c r="B37" s="109" t="s">
        <v>1026</v>
      </c>
    </row>
    <row r="38" spans="1:6" ht="234">
      <c r="B38" s="113" t="s">
        <v>1027</v>
      </c>
    </row>
    <row r="39" spans="1:6" ht="26">
      <c r="B39" s="114" t="s">
        <v>1028</v>
      </c>
      <c r="C39" s="108" t="s">
        <v>13</v>
      </c>
      <c r="D39" s="115">
        <v>4</v>
      </c>
      <c r="E39" s="128"/>
      <c r="F39" s="127">
        <f>ROUND(D39*E39,2)</f>
        <v>0</v>
      </c>
    </row>
    <row r="41" spans="1:6" ht="13">
      <c r="A41" s="112" t="s">
        <v>19</v>
      </c>
      <c r="B41" s="109" t="s">
        <v>1029</v>
      </c>
    </row>
    <row r="42" spans="1:6" ht="234">
      <c r="B42" s="113" t="s">
        <v>1030</v>
      </c>
    </row>
    <row r="43" spans="1:6" ht="26">
      <c r="B43" s="114" t="s">
        <v>1028</v>
      </c>
      <c r="C43" s="108" t="s">
        <v>13</v>
      </c>
      <c r="D43" s="115">
        <v>2</v>
      </c>
      <c r="E43" s="128"/>
      <c r="F43" s="127">
        <f>ROUND(D43*E43,2)</f>
        <v>0</v>
      </c>
    </row>
    <row r="45" spans="1:6" ht="13">
      <c r="A45" s="112" t="s">
        <v>20</v>
      </c>
      <c r="B45" s="109" t="s">
        <v>1031</v>
      </c>
    </row>
    <row r="46" spans="1:6" ht="234">
      <c r="B46" s="113" t="s">
        <v>1032</v>
      </c>
    </row>
    <row r="47" spans="1:6" ht="26">
      <c r="B47" s="114" t="s">
        <v>1028</v>
      </c>
      <c r="C47" s="108" t="s">
        <v>13</v>
      </c>
      <c r="D47" s="115">
        <v>3</v>
      </c>
      <c r="E47" s="128"/>
      <c r="F47" s="127">
        <f>ROUND(D47*E47,2)</f>
        <v>0</v>
      </c>
    </row>
    <row r="49" spans="1:6" ht="13">
      <c r="A49" s="112" t="s">
        <v>21</v>
      </c>
      <c r="B49" s="109" t="s">
        <v>1033</v>
      </c>
    </row>
    <row r="50" spans="1:6" ht="234">
      <c r="B50" s="113" t="s">
        <v>1034</v>
      </c>
    </row>
    <row r="51" spans="1:6" ht="26">
      <c r="B51" s="114" t="s">
        <v>1028</v>
      </c>
      <c r="C51" s="108" t="s">
        <v>13</v>
      </c>
      <c r="D51" s="115">
        <v>1</v>
      </c>
      <c r="E51" s="128"/>
      <c r="F51" s="127">
        <f>ROUND(D51*E51,2)</f>
        <v>0</v>
      </c>
    </row>
    <row r="53" spans="1:6" ht="13">
      <c r="A53" s="112" t="s">
        <v>22</v>
      </c>
      <c r="B53" s="109" t="s">
        <v>1035</v>
      </c>
    </row>
    <row r="54" spans="1:6" ht="234">
      <c r="B54" s="113" t="s">
        <v>1036</v>
      </c>
    </row>
    <row r="55" spans="1:6" ht="26">
      <c r="B55" s="114" t="s">
        <v>1028</v>
      </c>
      <c r="C55" s="108" t="s">
        <v>13</v>
      </c>
      <c r="D55" s="115">
        <v>7</v>
      </c>
      <c r="E55" s="128"/>
      <c r="F55" s="127">
        <f>ROUND(D55*E55,2)</f>
        <v>0</v>
      </c>
    </row>
    <row r="57" spans="1:6" ht="13">
      <c r="A57" s="112" t="s">
        <v>23</v>
      </c>
      <c r="B57" s="109" t="s">
        <v>1037</v>
      </c>
    </row>
    <row r="58" spans="1:6" ht="195">
      <c r="B58" s="113" t="s">
        <v>1038</v>
      </c>
    </row>
    <row r="59" spans="1:6" ht="13">
      <c r="B59" s="114" t="s">
        <v>1015</v>
      </c>
      <c r="C59" s="108" t="s">
        <v>13</v>
      </c>
      <c r="D59" s="115">
        <v>2</v>
      </c>
      <c r="E59" s="128"/>
      <c r="F59" s="127">
        <f>ROUND(D59*E59,2)</f>
        <v>0</v>
      </c>
    </row>
    <row r="61" spans="1:6" ht="13">
      <c r="A61" s="112" t="s">
        <v>24</v>
      </c>
      <c r="B61" s="109" t="s">
        <v>1039</v>
      </c>
    </row>
    <row r="62" spans="1:6" ht="52">
      <c r="B62" s="113" t="s">
        <v>1040</v>
      </c>
    </row>
    <row r="63" spans="1:6" ht="26">
      <c r="B63" s="114" t="s">
        <v>1041</v>
      </c>
      <c r="C63" s="108" t="s">
        <v>13</v>
      </c>
      <c r="D63" s="115">
        <v>1</v>
      </c>
      <c r="E63" s="128"/>
      <c r="F63" s="127">
        <f>ROUND(D63*E63,2)</f>
        <v>0</v>
      </c>
    </row>
    <row r="65" spans="1:6" ht="13">
      <c r="A65" s="112" t="s">
        <v>25</v>
      </c>
      <c r="B65" s="109" t="s">
        <v>1042</v>
      </c>
    </row>
    <row r="66" spans="1:6" ht="91">
      <c r="B66" s="113" t="s">
        <v>1043</v>
      </c>
    </row>
    <row r="67" spans="1:6" ht="13">
      <c r="B67" s="114" t="s">
        <v>1015</v>
      </c>
      <c r="C67" s="108" t="s">
        <v>13</v>
      </c>
      <c r="D67" s="115">
        <v>15</v>
      </c>
      <c r="E67" s="128"/>
      <c r="F67" s="127">
        <f>ROUND(D67*E67,2)</f>
        <v>0</v>
      </c>
    </row>
    <row r="69" spans="1:6" ht="13">
      <c r="A69" s="112" t="s">
        <v>26</v>
      </c>
      <c r="B69" s="109" t="s">
        <v>1044</v>
      </c>
    </row>
    <row r="70" spans="1:6" ht="195">
      <c r="B70" s="113" t="s">
        <v>1045</v>
      </c>
    </row>
    <row r="71" spans="1:6" ht="13">
      <c r="B71" s="114" t="s">
        <v>1015</v>
      </c>
      <c r="C71" s="108" t="s">
        <v>13</v>
      </c>
      <c r="D71" s="115">
        <v>1</v>
      </c>
      <c r="E71" s="128"/>
      <c r="F71" s="127">
        <f>ROUND(D71*E71,2)</f>
        <v>0</v>
      </c>
    </row>
    <row r="73" spans="1:6" ht="13">
      <c r="A73" s="112" t="s">
        <v>27</v>
      </c>
      <c r="B73" s="109" t="s">
        <v>1046</v>
      </c>
    </row>
    <row r="74" spans="1:6" ht="52">
      <c r="B74" s="113" t="s">
        <v>1047</v>
      </c>
    </row>
    <row r="75" spans="1:6" ht="13">
      <c r="B75" s="114" t="s">
        <v>1015</v>
      </c>
      <c r="C75" s="108" t="s">
        <v>13</v>
      </c>
      <c r="D75" s="115">
        <v>2</v>
      </c>
      <c r="E75" s="128"/>
      <c r="F75" s="127">
        <f>ROUND(D75*E75,2)</f>
        <v>0</v>
      </c>
    </row>
    <row r="77" spans="1:6" ht="13">
      <c r="A77" s="112" t="s">
        <v>28</v>
      </c>
      <c r="B77" s="109" t="s">
        <v>1048</v>
      </c>
    </row>
    <row r="78" spans="1:6" ht="39">
      <c r="B78" s="113" t="s">
        <v>1049</v>
      </c>
    </row>
    <row r="79" spans="1:6" ht="13">
      <c r="B79" s="114" t="s">
        <v>1050</v>
      </c>
      <c r="C79" s="108" t="s">
        <v>56</v>
      </c>
      <c r="D79" s="115">
        <v>5</v>
      </c>
      <c r="E79" s="128"/>
      <c r="F79" s="127">
        <f>ROUND(D79*E79,2)</f>
        <v>0</v>
      </c>
    </row>
    <row r="80" spans="1:6" ht="13">
      <c r="B80" s="114" t="s">
        <v>1051</v>
      </c>
      <c r="C80" s="108" t="s">
        <v>56</v>
      </c>
      <c r="D80" s="115">
        <v>1</v>
      </c>
      <c r="E80" s="128"/>
      <c r="F80" s="127">
        <f>ROUND(D80*E80,2)</f>
        <v>0</v>
      </c>
    </row>
    <row r="81" spans="1:6" ht="13">
      <c r="B81" s="114" t="s">
        <v>1052</v>
      </c>
      <c r="C81" s="108" t="s">
        <v>56</v>
      </c>
      <c r="D81" s="115">
        <v>2</v>
      </c>
      <c r="E81" s="128"/>
      <c r="F81" s="127">
        <f>ROUND(D81*E81,2)</f>
        <v>0</v>
      </c>
    </row>
    <row r="82" spans="1:6">
      <c r="E82" s="803"/>
      <c r="F82" s="127">
        <f>SUM(F79:F81)</f>
        <v>0</v>
      </c>
    </row>
    <row r="84" spans="1:6" ht="13">
      <c r="A84" s="112" t="s">
        <v>29</v>
      </c>
      <c r="B84" s="109" t="s">
        <v>47</v>
      </c>
    </row>
    <row r="85" spans="1:6" ht="52">
      <c r="B85" s="113" t="s">
        <v>1053</v>
      </c>
    </row>
    <row r="86" spans="1:6" ht="13">
      <c r="B86" s="114" t="s">
        <v>1054</v>
      </c>
      <c r="C86" s="108" t="s">
        <v>42</v>
      </c>
      <c r="D86" s="115">
        <v>124</v>
      </c>
      <c r="E86" s="128"/>
      <c r="F86" s="127">
        <f t="shared" ref="F86:F92" si="0">ROUND(D86*E86,2)</f>
        <v>0</v>
      </c>
    </row>
    <row r="87" spans="1:6" ht="13">
      <c r="B87" s="114" t="s">
        <v>1055</v>
      </c>
      <c r="C87" s="108" t="s">
        <v>42</v>
      </c>
      <c r="D87" s="115">
        <v>42</v>
      </c>
      <c r="E87" s="128"/>
      <c r="F87" s="127">
        <f t="shared" si="0"/>
        <v>0</v>
      </c>
    </row>
    <row r="88" spans="1:6" ht="13">
      <c r="B88" s="114" t="s">
        <v>48</v>
      </c>
      <c r="C88" s="108" t="s">
        <v>42</v>
      </c>
      <c r="D88" s="115">
        <v>124</v>
      </c>
      <c r="E88" s="128"/>
      <c r="F88" s="127">
        <f t="shared" si="0"/>
        <v>0</v>
      </c>
    </row>
    <row r="89" spans="1:6" ht="13">
      <c r="B89" s="114" t="s">
        <v>1056</v>
      </c>
      <c r="C89" s="108" t="s">
        <v>42</v>
      </c>
      <c r="D89" s="115">
        <v>42</v>
      </c>
      <c r="E89" s="128"/>
      <c r="F89" s="127">
        <f t="shared" si="0"/>
        <v>0</v>
      </c>
    </row>
    <row r="90" spans="1:6" ht="13">
      <c r="B90" s="114" t="s">
        <v>1057</v>
      </c>
      <c r="C90" s="108" t="s">
        <v>42</v>
      </c>
      <c r="D90" s="115">
        <v>24</v>
      </c>
      <c r="E90" s="128"/>
      <c r="F90" s="127">
        <f t="shared" si="0"/>
        <v>0</v>
      </c>
    </row>
    <row r="91" spans="1:6" ht="13">
      <c r="B91" s="114" t="s">
        <v>1058</v>
      </c>
      <c r="C91" s="108" t="s">
        <v>42</v>
      </c>
      <c r="D91" s="115">
        <v>10</v>
      </c>
      <c r="E91" s="128"/>
      <c r="F91" s="127">
        <f t="shared" si="0"/>
        <v>0</v>
      </c>
    </row>
    <row r="92" spans="1:6" ht="13">
      <c r="B92" s="114" t="s">
        <v>1059</v>
      </c>
      <c r="C92" s="108" t="s">
        <v>42</v>
      </c>
      <c r="D92" s="115">
        <v>34</v>
      </c>
      <c r="E92" s="128"/>
      <c r="F92" s="127">
        <f t="shared" si="0"/>
        <v>0</v>
      </c>
    </row>
    <row r="93" spans="1:6">
      <c r="E93" s="803"/>
      <c r="F93" s="127">
        <f>SUM(F86:F92)</f>
        <v>0</v>
      </c>
    </row>
    <row r="95" spans="1:6" ht="13">
      <c r="A95" s="112" t="s">
        <v>30</v>
      </c>
      <c r="B95" s="109" t="s">
        <v>1060</v>
      </c>
    </row>
    <row r="96" spans="1:6" ht="26">
      <c r="B96" s="113" t="s">
        <v>1061</v>
      </c>
    </row>
    <row r="97" spans="1:6" ht="13">
      <c r="B97" s="114" t="s">
        <v>1015</v>
      </c>
      <c r="C97" s="108" t="s">
        <v>103</v>
      </c>
      <c r="D97" s="115">
        <v>24.86</v>
      </c>
      <c r="E97" s="128"/>
      <c r="F97" s="127">
        <f>ROUND(D97*E97,2)</f>
        <v>0</v>
      </c>
    </row>
    <row r="99" spans="1:6" ht="13">
      <c r="A99" s="112" t="s">
        <v>31</v>
      </c>
      <c r="B99" s="109" t="s">
        <v>1062</v>
      </c>
    </row>
    <row r="100" spans="1:6" ht="52">
      <c r="B100" s="113" t="s">
        <v>1063</v>
      </c>
    </row>
    <row r="101" spans="1:6" ht="13">
      <c r="B101" s="114" t="s">
        <v>1064</v>
      </c>
      <c r="C101" s="108" t="s">
        <v>42</v>
      </c>
      <c r="D101" s="115">
        <v>338</v>
      </c>
      <c r="E101" s="128"/>
      <c r="F101" s="127">
        <f>ROUND(D101*E101,2)</f>
        <v>0</v>
      </c>
    </row>
    <row r="102" spans="1:6" ht="13">
      <c r="B102" s="114" t="s">
        <v>1065</v>
      </c>
      <c r="C102" s="108" t="s">
        <v>42</v>
      </c>
      <c r="D102" s="115">
        <v>200</v>
      </c>
      <c r="E102" s="128"/>
      <c r="F102" s="127">
        <f>ROUND(D102*E102,2)</f>
        <v>0</v>
      </c>
    </row>
    <row r="103" spans="1:6">
      <c r="E103" s="803"/>
      <c r="F103" s="127">
        <f>SUM(F101:F102)</f>
        <v>0</v>
      </c>
    </row>
    <row r="105" spans="1:6" ht="13">
      <c r="A105" s="112" t="s">
        <v>32</v>
      </c>
      <c r="B105" s="109" t="s">
        <v>45</v>
      </c>
    </row>
    <row r="106" spans="1:6" ht="117">
      <c r="B106" s="113" t="s">
        <v>1066</v>
      </c>
    </row>
    <row r="107" spans="1:6" ht="13">
      <c r="B107" s="114" t="s">
        <v>46</v>
      </c>
      <c r="C107" s="108" t="s">
        <v>42</v>
      </c>
      <c r="D107" s="115">
        <v>120</v>
      </c>
      <c r="E107" s="128"/>
      <c r="F107" s="127">
        <f>ROUND(D107*E107,2)</f>
        <v>0</v>
      </c>
    </row>
    <row r="109" spans="1:6" ht="26">
      <c r="A109" s="112" t="s">
        <v>33</v>
      </c>
      <c r="B109" s="109" t="s">
        <v>1067</v>
      </c>
    </row>
    <row r="110" spans="1:6" ht="78">
      <c r="B110" s="113" t="s">
        <v>40</v>
      </c>
    </row>
    <row r="111" spans="1:6" ht="13">
      <c r="B111" s="114" t="s">
        <v>1015</v>
      </c>
      <c r="C111" s="108" t="s">
        <v>13</v>
      </c>
      <c r="D111" s="115">
        <v>6</v>
      </c>
      <c r="E111" s="128"/>
      <c r="F111" s="127">
        <f>ROUND(D111*E111,2)</f>
        <v>0</v>
      </c>
    </row>
    <row r="113" spans="1:6" ht="13">
      <c r="A113" s="112" t="s">
        <v>34</v>
      </c>
      <c r="B113" s="109" t="s">
        <v>57</v>
      </c>
    </row>
    <row r="114" spans="1:6" ht="91">
      <c r="B114" s="113" t="s">
        <v>1068</v>
      </c>
    </row>
    <row r="115" spans="1:6" ht="13">
      <c r="B115" s="114" t="s">
        <v>1015</v>
      </c>
      <c r="C115" s="108" t="s">
        <v>56</v>
      </c>
      <c r="D115" s="115">
        <v>1</v>
      </c>
      <c r="E115" s="128"/>
      <c r="F115" s="127">
        <f>ROUND(D115*E115,2)</f>
        <v>0</v>
      </c>
    </row>
    <row r="117" spans="1:6" ht="13">
      <c r="A117" s="112" t="s">
        <v>35</v>
      </c>
      <c r="B117" s="109" t="s">
        <v>54</v>
      </c>
    </row>
    <row r="118" spans="1:6" ht="117">
      <c r="B118" s="113" t="s">
        <v>55</v>
      </c>
    </row>
    <row r="119" spans="1:6" ht="13">
      <c r="B119" s="114" t="s">
        <v>1015</v>
      </c>
      <c r="C119" s="108" t="s">
        <v>56</v>
      </c>
      <c r="D119" s="115">
        <v>1</v>
      </c>
      <c r="E119" s="128"/>
      <c r="F119" s="127">
        <f>ROUND(D119*E119,2)</f>
        <v>0</v>
      </c>
    </row>
    <row r="121" spans="1:6" ht="13">
      <c r="A121" s="112" t="s">
        <v>36</v>
      </c>
      <c r="B121" s="109" t="s">
        <v>1069</v>
      </c>
    </row>
    <row r="122" spans="1:6" ht="78">
      <c r="B122" s="113" t="s">
        <v>1070</v>
      </c>
    </row>
    <row r="123" spans="1:6" ht="13">
      <c r="B123" s="114" t="s">
        <v>1015</v>
      </c>
      <c r="C123" s="108" t="s">
        <v>56</v>
      </c>
      <c r="D123" s="115">
        <v>1</v>
      </c>
      <c r="E123" s="128"/>
      <c r="F123" s="127">
        <f>ROUND(D123*E123,2)</f>
        <v>0</v>
      </c>
    </row>
    <row r="125" spans="1:6" ht="13">
      <c r="A125" s="112" t="s">
        <v>37</v>
      </c>
      <c r="B125" s="109" t="s">
        <v>58</v>
      </c>
    </row>
    <row r="126" spans="1:6" ht="234">
      <c r="B126" s="113" t="s">
        <v>1071</v>
      </c>
    </row>
    <row r="127" spans="1:6" ht="143">
      <c r="B127" s="113" t="s">
        <v>390</v>
      </c>
    </row>
    <row r="128" spans="1:6" ht="13">
      <c r="B128" s="114" t="s">
        <v>1015</v>
      </c>
      <c r="C128" s="108" t="s">
        <v>56</v>
      </c>
      <c r="D128" s="115">
        <v>1</v>
      </c>
      <c r="E128" s="128"/>
      <c r="F128" s="127">
        <f>ROUND(D128*E128,2)</f>
        <v>0</v>
      </c>
    </row>
    <row r="130" spans="1:6" ht="26">
      <c r="A130" s="112" t="s">
        <v>38</v>
      </c>
      <c r="B130" s="109" t="s">
        <v>59</v>
      </c>
    </row>
    <row r="131" spans="1:6" ht="195">
      <c r="B131" s="113" t="s">
        <v>1072</v>
      </c>
    </row>
    <row r="132" spans="1:6" ht="13">
      <c r="B132" s="114" t="s">
        <v>1015</v>
      </c>
      <c r="C132" s="108" t="s">
        <v>13</v>
      </c>
      <c r="D132" s="115">
        <v>1</v>
      </c>
      <c r="E132" s="128"/>
      <c r="F132" s="127">
        <f>ROUND(D132*E132,2)</f>
        <v>0</v>
      </c>
    </row>
    <row r="134" spans="1:6" ht="13">
      <c r="A134" s="112" t="s">
        <v>39</v>
      </c>
      <c r="B134" s="109" t="s">
        <v>1073</v>
      </c>
    </row>
    <row r="135" spans="1:6" ht="65">
      <c r="B135" s="113" t="s">
        <v>1074</v>
      </c>
    </row>
    <row r="136" spans="1:6" ht="13">
      <c r="B136" s="114" t="s">
        <v>1015</v>
      </c>
      <c r="C136" s="108" t="s">
        <v>56</v>
      </c>
      <c r="D136" s="115">
        <v>1</v>
      </c>
      <c r="E136" s="128"/>
      <c r="F136" s="127">
        <f>ROUND(D136*E136,2)</f>
        <v>0</v>
      </c>
    </row>
    <row r="138" spans="1:6" ht="13">
      <c r="A138" s="112" t="s">
        <v>41</v>
      </c>
      <c r="B138" s="109" t="s">
        <v>60</v>
      </c>
    </row>
    <row r="139" spans="1:6" ht="91">
      <c r="B139" s="113" t="s">
        <v>1075</v>
      </c>
    </row>
    <row r="140" spans="1:6" ht="13">
      <c r="B140" s="114" t="s">
        <v>1015</v>
      </c>
      <c r="C140" s="108" t="s">
        <v>56</v>
      </c>
      <c r="D140" s="115">
        <v>1</v>
      </c>
      <c r="E140" s="128"/>
      <c r="F140" s="127">
        <f>ROUND(D140*E140,2)</f>
        <v>0</v>
      </c>
    </row>
    <row r="142" spans="1:6">
      <c r="A142" s="110" t="s">
        <v>2</v>
      </c>
      <c r="B142" s="1220" t="s">
        <v>1076</v>
      </c>
      <c r="C142" s="1221"/>
      <c r="D142" s="1222"/>
      <c r="E142" s="1222"/>
      <c r="F142" s="129">
        <f>SUM(F17,F22,F27,F31,F35,F39,F43,F47,F51,F55,F59,F63,F67,F71,F75,F82,F93,F97,F103,F107,F111,F115,F119,F123,F128,F132,F136,F140)</f>
        <v>0</v>
      </c>
    </row>
    <row r="144" spans="1:6">
      <c r="A144" s="110" t="s">
        <v>3</v>
      </c>
      <c r="B144" s="1220" t="s">
        <v>4</v>
      </c>
      <c r="C144" s="1221"/>
      <c r="D144" s="1222"/>
      <c r="E144" s="1222"/>
      <c r="F144" s="1222"/>
    </row>
    <row r="146" spans="1:6" ht="13">
      <c r="A146" s="112" t="s">
        <v>61</v>
      </c>
      <c r="B146" s="109" t="s">
        <v>62</v>
      </c>
    </row>
    <row r="147" spans="1:6" ht="247">
      <c r="B147" s="113" t="s">
        <v>1077</v>
      </c>
    </row>
    <row r="148" spans="1:6" ht="247">
      <c r="B148" s="113" t="s">
        <v>1078</v>
      </c>
    </row>
    <row r="149" spans="1:6" ht="247">
      <c r="B149" s="113" t="s">
        <v>1079</v>
      </c>
    </row>
    <row r="150" spans="1:6" ht="234">
      <c r="B150" s="113" t="s">
        <v>1080</v>
      </c>
    </row>
    <row r="151" spans="1:6" ht="13">
      <c r="B151" s="114" t="s">
        <v>1015</v>
      </c>
      <c r="C151" s="108" t="s">
        <v>13</v>
      </c>
      <c r="D151" s="115">
        <v>1</v>
      </c>
      <c r="E151" s="128"/>
      <c r="F151" s="127">
        <f>ROUND(D151*E151,2)</f>
        <v>0</v>
      </c>
    </row>
    <row r="153" spans="1:6" ht="13">
      <c r="A153" s="112" t="s">
        <v>63</v>
      </c>
      <c r="B153" s="109" t="s">
        <v>64</v>
      </c>
    </row>
    <row r="154" spans="1:6" ht="247">
      <c r="B154" s="113" t="s">
        <v>1077</v>
      </c>
    </row>
    <row r="155" spans="1:6" ht="247">
      <c r="B155" s="113" t="s">
        <v>1081</v>
      </c>
    </row>
    <row r="156" spans="1:6" ht="247">
      <c r="B156" s="113" t="s">
        <v>1082</v>
      </c>
    </row>
    <row r="157" spans="1:6" ht="234">
      <c r="B157" s="113" t="s">
        <v>1083</v>
      </c>
    </row>
    <row r="158" spans="1:6" ht="13">
      <c r="B158" s="114" t="s">
        <v>1015</v>
      </c>
      <c r="C158" s="108" t="s">
        <v>13</v>
      </c>
      <c r="D158" s="115">
        <v>1</v>
      </c>
      <c r="E158" s="128"/>
      <c r="F158" s="127">
        <f>ROUND(D158*E158,2)</f>
        <v>0</v>
      </c>
    </row>
    <row r="160" spans="1:6" ht="13">
      <c r="A160" s="112" t="s">
        <v>65</v>
      </c>
      <c r="B160" s="109" t="s">
        <v>66</v>
      </c>
    </row>
    <row r="161" spans="1:6" ht="130">
      <c r="B161" s="113" t="s">
        <v>1084</v>
      </c>
    </row>
    <row r="162" spans="1:6">
      <c r="B162" s="114"/>
      <c r="D162" s="115"/>
      <c r="E162" s="128"/>
      <c r="F162" s="127"/>
    </row>
    <row r="163" spans="1:6" ht="13">
      <c r="B163" s="114" t="s">
        <v>1085</v>
      </c>
      <c r="C163" s="108" t="s">
        <v>13</v>
      </c>
      <c r="D163" s="115">
        <v>1</v>
      </c>
      <c r="E163" s="128"/>
      <c r="F163" s="127">
        <f>ROUND(D163*E163,2)</f>
        <v>0</v>
      </c>
    </row>
    <row r="164" spans="1:6" ht="13">
      <c r="B164" s="114" t="s">
        <v>1086</v>
      </c>
      <c r="C164" s="108" t="s">
        <v>13</v>
      </c>
      <c r="D164" s="115">
        <v>3</v>
      </c>
      <c r="E164" s="128"/>
      <c r="F164" s="127">
        <f>ROUND(D164*E164,2)</f>
        <v>0</v>
      </c>
    </row>
    <row r="165" spans="1:6">
      <c r="E165" s="803"/>
      <c r="F165" s="127">
        <f>SUM(F162:F164)</f>
        <v>0</v>
      </c>
    </row>
    <row r="167" spans="1:6" ht="13">
      <c r="A167" s="112" t="s">
        <v>67</v>
      </c>
      <c r="B167" s="109" t="s">
        <v>1087</v>
      </c>
    </row>
    <row r="168" spans="1:6" ht="78">
      <c r="B168" s="113" t="s">
        <v>1088</v>
      </c>
    </row>
    <row r="169" spans="1:6" ht="13">
      <c r="B169" s="114" t="s">
        <v>1089</v>
      </c>
      <c r="C169" s="108" t="s">
        <v>13</v>
      </c>
      <c r="D169" s="115">
        <v>8</v>
      </c>
      <c r="E169" s="128"/>
      <c r="F169" s="127">
        <f>ROUND(D169*E169,2)</f>
        <v>0</v>
      </c>
    </row>
    <row r="171" spans="1:6" ht="13">
      <c r="A171" s="112" t="s">
        <v>68</v>
      </c>
      <c r="B171" s="109" t="s">
        <v>1090</v>
      </c>
    </row>
    <row r="172" spans="1:6" ht="130">
      <c r="B172" s="113" t="s">
        <v>1091</v>
      </c>
    </row>
    <row r="173" spans="1:6" ht="13">
      <c r="B173" s="114" t="s">
        <v>1092</v>
      </c>
      <c r="C173" s="108" t="s">
        <v>13</v>
      </c>
      <c r="D173" s="115">
        <v>1</v>
      </c>
      <c r="E173" s="128"/>
      <c r="F173" s="127">
        <f>ROUND(D173*E173,2)</f>
        <v>0</v>
      </c>
    </row>
    <row r="174" spans="1:6" ht="13">
      <c r="B174" s="114" t="s">
        <v>1093</v>
      </c>
      <c r="C174" s="108" t="s">
        <v>13</v>
      </c>
      <c r="D174" s="115">
        <v>1</v>
      </c>
      <c r="E174" s="128"/>
      <c r="F174" s="127">
        <f>ROUND(D174*E174,2)</f>
        <v>0</v>
      </c>
    </row>
    <row r="175" spans="1:6" ht="13">
      <c r="B175" s="114" t="s">
        <v>1094</v>
      </c>
      <c r="C175" s="108" t="s">
        <v>13</v>
      </c>
      <c r="D175" s="115">
        <v>1</v>
      </c>
      <c r="E175" s="128"/>
      <c r="F175" s="127">
        <f>ROUND(D175*E175,2)</f>
        <v>0</v>
      </c>
    </row>
    <row r="176" spans="1:6" ht="13">
      <c r="B176" s="114" t="s">
        <v>1095</v>
      </c>
      <c r="C176" s="108" t="s">
        <v>13</v>
      </c>
      <c r="D176" s="115">
        <v>1</v>
      </c>
      <c r="E176" s="128"/>
      <c r="F176" s="127">
        <f>ROUND(D176*E176,2)</f>
        <v>0</v>
      </c>
    </row>
    <row r="177" spans="1:6">
      <c r="E177" s="803"/>
      <c r="F177" s="127">
        <f>SUM(F173:F176)</f>
        <v>0</v>
      </c>
    </row>
    <row r="179" spans="1:6" ht="13">
      <c r="A179" s="112" t="s">
        <v>69</v>
      </c>
      <c r="B179" s="109" t="s">
        <v>87</v>
      </c>
    </row>
    <row r="180" spans="1:6" ht="169">
      <c r="B180" s="113" t="s">
        <v>1096</v>
      </c>
    </row>
    <row r="181" spans="1:6" ht="13">
      <c r="B181" s="114" t="s">
        <v>1097</v>
      </c>
      <c r="C181" s="108" t="s">
        <v>13</v>
      </c>
      <c r="D181" s="115">
        <v>3</v>
      </c>
      <c r="E181" s="128"/>
      <c r="F181" s="127">
        <f>ROUND(D181*E181,2)</f>
        <v>0</v>
      </c>
    </row>
    <row r="182" spans="1:6" ht="13">
      <c r="B182" s="114" t="s">
        <v>1098</v>
      </c>
      <c r="C182" s="108" t="s">
        <v>13</v>
      </c>
      <c r="D182" s="115">
        <v>17</v>
      </c>
      <c r="E182" s="128"/>
      <c r="F182" s="127">
        <f>ROUND(D182*E182,2)</f>
        <v>0</v>
      </c>
    </row>
    <row r="183" spans="1:6" ht="13">
      <c r="B183" s="114" t="s">
        <v>1099</v>
      </c>
      <c r="C183" s="108" t="s">
        <v>13</v>
      </c>
      <c r="D183" s="115">
        <v>5</v>
      </c>
      <c r="E183" s="128"/>
      <c r="F183" s="127">
        <f>ROUND(D183*E183,2)</f>
        <v>0</v>
      </c>
    </row>
    <row r="184" spans="1:6">
      <c r="E184" s="803"/>
      <c r="F184" s="127">
        <f>SUM(F181:F183)</f>
        <v>0</v>
      </c>
    </row>
    <row r="186" spans="1:6" ht="13">
      <c r="A186" s="112" t="s">
        <v>70</v>
      </c>
      <c r="B186" s="109" t="s">
        <v>94</v>
      </c>
    </row>
    <row r="187" spans="1:6" ht="91">
      <c r="B187" s="113" t="s">
        <v>1100</v>
      </c>
    </row>
    <row r="188" spans="1:6" ht="13">
      <c r="B188" s="114" t="s">
        <v>95</v>
      </c>
      <c r="C188" s="108" t="s">
        <v>42</v>
      </c>
      <c r="D188" s="115">
        <v>29</v>
      </c>
      <c r="E188" s="128"/>
      <c r="F188" s="127">
        <f t="shared" ref="F188:F194" si="1">ROUND(D188*E188,2)</f>
        <v>0</v>
      </c>
    </row>
    <row r="189" spans="1:6" ht="13">
      <c r="B189" s="114" t="s">
        <v>96</v>
      </c>
      <c r="C189" s="108" t="s">
        <v>42</v>
      </c>
      <c r="D189" s="115">
        <v>15</v>
      </c>
      <c r="E189" s="128"/>
      <c r="F189" s="127">
        <f t="shared" si="1"/>
        <v>0</v>
      </c>
    </row>
    <row r="190" spans="1:6" ht="13">
      <c r="B190" s="114" t="s">
        <v>97</v>
      </c>
      <c r="C190" s="108" t="s">
        <v>42</v>
      </c>
      <c r="D190" s="115">
        <v>61</v>
      </c>
      <c r="E190" s="128"/>
      <c r="F190" s="127">
        <f t="shared" si="1"/>
        <v>0</v>
      </c>
    </row>
    <row r="191" spans="1:6" ht="13">
      <c r="B191" s="114" t="s">
        <v>98</v>
      </c>
      <c r="C191" s="108" t="s">
        <v>42</v>
      </c>
      <c r="D191" s="115">
        <v>23</v>
      </c>
      <c r="E191" s="128"/>
      <c r="F191" s="127">
        <f t="shared" si="1"/>
        <v>0</v>
      </c>
    </row>
    <row r="192" spans="1:6" ht="13">
      <c r="B192" s="114" t="s">
        <v>99</v>
      </c>
      <c r="C192" s="108" t="s">
        <v>42</v>
      </c>
      <c r="D192" s="115">
        <v>19</v>
      </c>
      <c r="E192" s="128"/>
      <c r="F192" s="127">
        <f t="shared" si="1"/>
        <v>0</v>
      </c>
    </row>
    <row r="193" spans="1:6" ht="13">
      <c r="B193" s="114" t="s">
        <v>100</v>
      </c>
      <c r="C193" s="108" t="s">
        <v>42</v>
      </c>
      <c r="D193" s="115">
        <v>90</v>
      </c>
      <c r="E193" s="128"/>
      <c r="F193" s="127">
        <f t="shared" si="1"/>
        <v>0</v>
      </c>
    </row>
    <row r="194" spans="1:6" ht="13">
      <c r="B194" s="114" t="s">
        <v>1101</v>
      </c>
      <c r="C194" s="108" t="s">
        <v>42</v>
      </c>
      <c r="D194" s="115">
        <v>40</v>
      </c>
      <c r="E194" s="128"/>
      <c r="F194" s="127">
        <f t="shared" si="1"/>
        <v>0</v>
      </c>
    </row>
    <row r="195" spans="1:6">
      <c r="E195" s="803"/>
      <c r="F195" s="127">
        <f>SUM(F188:F194)</f>
        <v>0</v>
      </c>
    </row>
    <row r="197" spans="1:6" ht="13">
      <c r="A197" s="112" t="s">
        <v>72</v>
      </c>
      <c r="B197" s="109" t="s">
        <v>102</v>
      </c>
    </row>
    <row r="198" spans="1:6" ht="104">
      <c r="B198" s="113" t="s">
        <v>1102</v>
      </c>
    </row>
    <row r="199" spans="1:6" ht="13">
      <c r="B199" s="114" t="s">
        <v>1015</v>
      </c>
      <c r="C199" s="108" t="s">
        <v>103</v>
      </c>
      <c r="D199" s="115">
        <v>2100</v>
      </c>
      <c r="E199" s="128"/>
      <c r="F199" s="127">
        <f>ROUND(D199*E199,2)</f>
        <v>0</v>
      </c>
    </row>
    <row r="201" spans="1:6" ht="13">
      <c r="A201" s="112" t="s">
        <v>74</v>
      </c>
      <c r="B201" s="109" t="s">
        <v>105</v>
      </c>
    </row>
    <row r="202" spans="1:6" ht="143">
      <c r="B202" s="113" t="s">
        <v>1103</v>
      </c>
    </row>
    <row r="203" spans="1:6" ht="13">
      <c r="B203" s="114" t="s">
        <v>1104</v>
      </c>
      <c r="C203" s="108" t="s">
        <v>49</v>
      </c>
      <c r="D203" s="115">
        <v>185</v>
      </c>
      <c r="E203" s="128"/>
      <c r="F203" s="127">
        <f>ROUND(D203*E203,2)</f>
        <v>0</v>
      </c>
    </row>
    <row r="204" spans="1:6" ht="13">
      <c r="B204" s="114" t="s">
        <v>1105</v>
      </c>
      <c r="C204" s="108" t="s">
        <v>49</v>
      </c>
      <c r="D204" s="115">
        <v>85</v>
      </c>
      <c r="E204" s="128"/>
      <c r="F204" s="127">
        <f>ROUND(D204*E204,2)</f>
        <v>0</v>
      </c>
    </row>
    <row r="205" spans="1:6" ht="13">
      <c r="B205" s="114" t="s">
        <v>1106</v>
      </c>
      <c r="C205" s="108" t="s">
        <v>49</v>
      </c>
      <c r="D205" s="115">
        <v>85</v>
      </c>
      <c r="E205" s="128"/>
      <c r="F205" s="127">
        <f>ROUND(D205*E205,2)</f>
        <v>0</v>
      </c>
    </row>
    <row r="206" spans="1:6">
      <c r="E206" s="803"/>
      <c r="F206" s="127">
        <f>SUM(F203:F205)</f>
        <v>0</v>
      </c>
    </row>
    <row r="208" spans="1:6" ht="13">
      <c r="A208" s="112" t="s">
        <v>76</v>
      </c>
      <c r="B208" s="109" t="s">
        <v>1107</v>
      </c>
    </row>
    <row r="209" spans="1:6" ht="78">
      <c r="B209" s="113" t="s">
        <v>1108</v>
      </c>
    </row>
    <row r="210" spans="1:6" ht="13">
      <c r="B210" s="114" t="s">
        <v>1109</v>
      </c>
      <c r="C210" s="108" t="s">
        <v>13</v>
      </c>
      <c r="D210" s="115">
        <v>1</v>
      </c>
      <c r="E210" s="128"/>
      <c r="F210" s="127">
        <f>ROUND(D210*E210,2)</f>
        <v>0</v>
      </c>
    </row>
    <row r="211" spans="1:6" ht="13">
      <c r="B211" s="114" t="s">
        <v>180</v>
      </c>
      <c r="C211" s="108" t="s">
        <v>42</v>
      </c>
      <c r="D211" s="115">
        <v>1</v>
      </c>
      <c r="E211" s="128"/>
      <c r="F211" s="127">
        <f>ROUND(D211*E211,2)</f>
        <v>0</v>
      </c>
    </row>
    <row r="212" spans="1:6" ht="13">
      <c r="B212" s="114" t="s">
        <v>179</v>
      </c>
      <c r="C212" s="108" t="s">
        <v>42</v>
      </c>
      <c r="D212" s="115">
        <v>1</v>
      </c>
      <c r="E212" s="128"/>
      <c r="F212" s="127">
        <f>ROUND(D212*E212,2)</f>
        <v>0</v>
      </c>
    </row>
    <row r="213" spans="1:6" ht="13">
      <c r="B213" s="114" t="s">
        <v>178</v>
      </c>
      <c r="C213" s="108" t="s">
        <v>42</v>
      </c>
      <c r="D213" s="115">
        <v>1</v>
      </c>
      <c r="E213" s="128"/>
      <c r="F213" s="127">
        <f>ROUND(D213*E213,2)</f>
        <v>0</v>
      </c>
    </row>
    <row r="214" spans="1:6" ht="13">
      <c r="B214" s="114" t="s">
        <v>458</v>
      </c>
      <c r="C214" s="108" t="s">
        <v>42</v>
      </c>
      <c r="D214" s="115">
        <v>1</v>
      </c>
      <c r="E214" s="128"/>
      <c r="F214" s="127">
        <f>ROUND(D214*E214,2)</f>
        <v>0</v>
      </c>
    </row>
    <row r="215" spans="1:6">
      <c r="E215" s="803"/>
      <c r="F215" s="127">
        <f>SUM(F210:F214)</f>
        <v>0</v>
      </c>
    </row>
    <row r="217" spans="1:6" ht="13">
      <c r="A217" s="112" t="s">
        <v>78</v>
      </c>
      <c r="B217" s="109" t="s">
        <v>79</v>
      </c>
    </row>
    <row r="218" spans="1:6" ht="117">
      <c r="B218" s="113" t="s">
        <v>1110</v>
      </c>
    </row>
    <row r="219" spans="1:6" ht="13">
      <c r="B219" s="114" t="s">
        <v>1111</v>
      </c>
      <c r="C219" s="108" t="s">
        <v>13</v>
      </c>
      <c r="D219" s="115">
        <v>11</v>
      </c>
      <c r="E219" s="128"/>
      <c r="F219" s="127">
        <f>ROUND(D219*E219,2)</f>
        <v>0</v>
      </c>
    </row>
    <row r="220" spans="1:6" ht="13">
      <c r="B220" s="114" t="s">
        <v>1112</v>
      </c>
      <c r="C220" s="108" t="s">
        <v>13</v>
      </c>
      <c r="D220" s="115">
        <v>1</v>
      </c>
      <c r="E220" s="128"/>
      <c r="F220" s="127">
        <f>ROUND(D220*E220,2)</f>
        <v>0</v>
      </c>
    </row>
    <row r="221" spans="1:6">
      <c r="B221" s="114"/>
      <c r="D221" s="115"/>
      <c r="E221" s="128"/>
      <c r="F221" s="127"/>
    </row>
    <row r="222" spans="1:6">
      <c r="B222" s="114"/>
      <c r="D222" s="115"/>
      <c r="E222" s="128"/>
      <c r="F222" s="127"/>
    </row>
    <row r="223" spans="1:6">
      <c r="E223" s="803"/>
      <c r="F223" s="127">
        <f>SUM(F219:F222)</f>
        <v>0</v>
      </c>
    </row>
    <row r="225" spans="1:6" ht="13">
      <c r="A225" s="112" t="s">
        <v>80</v>
      </c>
      <c r="B225" s="109" t="s">
        <v>91</v>
      </c>
    </row>
    <row r="226" spans="1:6" ht="65">
      <c r="B226" s="113" t="s">
        <v>1113</v>
      </c>
    </row>
    <row r="227" spans="1:6" ht="13">
      <c r="B227" s="114" t="s">
        <v>92</v>
      </c>
      <c r="C227" s="108" t="s">
        <v>13</v>
      </c>
      <c r="D227" s="115">
        <v>12</v>
      </c>
      <c r="E227" s="128"/>
      <c r="F227" s="127">
        <f>ROUND(D227*E227,2)</f>
        <v>0</v>
      </c>
    </row>
    <row r="229" spans="1:6" ht="13">
      <c r="A229" s="112" t="s">
        <v>81</v>
      </c>
      <c r="B229" s="109" t="s">
        <v>82</v>
      </c>
    </row>
    <row r="230" spans="1:6" ht="65">
      <c r="B230" s="113" t="s">
        <v>1114</v>
      </c>
    </row>
    <row r="231" spans="1:6" ht="13">
      <c r="B231" s="114" t="s">
        <v>1115</v>
      </c>
      <c r="C231" s="108" t="s">
        <v>13</v>
      </c>
      <c r="D231" s="115">
        <v>9</v>
      </c>
      <c r="E231" s="128"/>
      <c r="F231" s="127">
        <f>ROUND(D231*E231,2)</f>
        <v>0</v>
      </c>
    </row>
    <row r="233" spans="1:6" ht="13">
      <c r="A233" s="112" t="s">
        <v>83</v>
      </c>
      <c r="B233" s="109" t="s">
        <v>84</v>
      </c>
    </row>
    <row r="234" spans="1:6" ht="91">
      <c r="B234" s="113" t="s">
        <v>1116</v>
      </c>
    </row>
    <row r="235" spans="1:6" ht="13">
      <c r="B235" s="114" t="s">
        <v>1117</v>
      </c>
      <c r="C235" s="108" t="s">
        <v>13</v>
      </c>
      <c r="D235" s="115">
        <v>5</v>
      </c>
      <c r="E235" s="128"/>
      <c r="F235" s="127">
        <f>ROUND(D235*E235,2)</f>
        <v>0</v>
      </c>
    </row>
    <row r="236" spans="1:6" ht="13">
      <c r="B236" s="114" t="s">
        <v>1118</v>
      </c>
      <c r="C236" s="108" t="s">
        <v>13</v>
      </c>
      <c r="D236" s="115">
        <v>7</v>
      </c>
      <c r="E236" s="128"/>
      <c r="F236" s="127">
        <f>ROUND(D236*E236,2)</f>
        <v>0</v>
      </c>
    </row>
    <row r="237" spans="1:6" ht="13">
      <c r="B237" s="114" t="s">
        <v>1119</v>
      </c>
      <c r="C237" s="108" t="s">
        <v>13</v>
      </c>
      <c r="D237" s="115">
        <v>7</v>
      </c>
      <c r="E237" s="128"/>
      <c r="F237" s="127">
        <f>ROUND(D237*E237,2)</f>
        <v>0</v>
      </c>
    </row>
    <row r="238" spans="1:6" ht="13">
      <c r="B238" s="114" t="s">
        <v>1120</v>
      </c>
      <c r="C238" s="108" t="s">
        <v>13</v>
      </c>
      <c r="D238" s="115">
        <v>5</v>
      </c>
      <c r="E238" s="128"/>
      <c r="F238" s="127">
        <f>ROUND(D238*E238,2)</f>
        <v>0</v>
      </c>
    </row>
    <row r="239" spans="1:6" ht="13">
      <c r="B239" s="114" t="s">
        <v>1121</v>
      </c>
      <c r="C239" s="108" t="s">
        <v>13</v>
      </c>
      <c r="D239" s="115">
        <v>2</v>
      </c>
      <c r="E239" s="128"/>
      <c r="F239" s="127">
        <f>ROUND(D239*E239,2)</f>
        <v>0</v>
      </c>
    </row>
    <row r="240" spans="1:6">
      <c r="E240" s="803"/>
      <c r="F240" s="127">
        <f>SUM(F235:F239)</f>
        <v>0</v>
      </c>
    </row>
    <row r="242" spans="1:6" ht="13">
      <c r="A242" s="112" t="s">
        <v>85</v>
      </c>
      <c r="B242" s="109" t="s">
        <v>1122</v>
      </c>
    </row>
    <row r="243" spans="1:6" ht="39">
      <c r="B243" s="113" t="s">
        <v>1123</v>
      </c>
    </row>
    <row r="244" spans="1:6" ht="13">
      <c r="B244" s="114" t="s">
        <v>1124</v>
      </c>
      <c r="C244" s="108" t="s">
        <v>13</v>
      </c>
      <c r="D244" s="115">
        <v>1</v>
      </c>
      <c r="E244" s="128"/>
      <c r="F244" s="127">
        <f>ROUND(D244*E244,2)</f>
        <v>0</v>
      </c>
    </row>
    <row r="245" spans="1:6" ht="13">
      <c r="B245" s="114" t="s">
        <v>1125</v>
      </c>
      <c r="C245" s="108" t="s">
        <v>13</v>
      </c>
      <c r="D245" s="115">
        <v>1</v>
      </c>
      <c r="E245" s="128"/>
      <c r="F245" s="127">
        <f t="shared" ref="F245:F246" si="2">ROUND(D245*E245,2)</f>
        <v>0</v>
      </c>
    </row>
    <row r="246" spans="1:6" ht="13">
      <c r="B246" s="114" t="s">
        <v>1126</v>
      </c>
      <c r="C246" s="108" t="s">
        <v>13</v>
      </c>
      <c r="D246" s="115">
        <v>10</v>
      </c>
      <c r="E246" s="128"/>
      <c r="F246" s="127">
        <f t="shared" si="2"/>
        <v>0</v>
      </c>
    </row>
    <row r="247" spans="1:6">
      <c r="E247" s="803"/>
      <c r="F247" s="127">
        <f>SUM(F244:F246)</f>
        <v>0</v>
      </c>
    </row>
    <row r="249" spans="1:6" ht="13">
      <c r="A249" s="112" t="s">
        <v>86</v>
      </c>
      <c r="B249" s="109" t="s">
        <v>75</v>
      </c>
    </row>
    <row r="250" spans="1:6" ht="221">
      <c r="B250" s="113" t="s">
        <v>1127</v>
      </c>
    </row>
    <row r="251" spans="1:6" ht="26">
      <c r="B251" s="113" t="s">
        <v>1128</v>
      </c>
    </row>
    <row r="252" spans="1:6" ht="13">
      <c r="B252" s="114" t="s">
        <v>1129</v>
      </c>
      <c r="C252" s="108" t="s">
        <v>13</v>
      </c>
      <c r="D252" s="115">
        <v>2</v>
      </c>
      <c r="E252" s="128"/>
      <c r="F252" s="127">
        <f>ROUND(D252*E252,2)</f>
        <v>0</v>
      </c>
    </row>
    <row r="254" spans="1:6" ht="13">
      <c r="A254" s="112" t="s">
        <v>90</v>
      </c>
      <c r="B254" s="109" t="s">
        <v>77</v>
      </c>
    </row>
    <row r="255" spans="1:6" ht="234">
      <c r="B255" s="113" t="s">
        <v>1130</v>
      </c>
    </row>
    <row r="256" spans="1:6" ht="13">
      <c r="B256" s="113" t="s">
        <v>1131</v>
      </c>
    </row>
    <row r="257" spans="1:6">
      <c r="B257" s="114"/>
      <c r="D257" s="115"/>
      <c r="E257" s="128"/>
      <c r="F257" s="127"/>
    </row>
    <row r="258" spans="1:6" ht="13">
      <c r="B258" s="114" t="s">
        <v>1132</v>
      </c>
      <c r="C258" s="108" t="s">
        <v>13</v>
      </c>
      <c r="D258" s="115">
        <v>1</v>
      </c>
      <c r="E258" s="128"/>
      <c r="F258" s="127">
        <f t="shared" ref="F258:F264" si="3">ROUND(D258*E258,2)</f>
        <v>0</v>
      </c>
    </row>
    <row r="259" spans="1:6" ht="13">
      <c r="B259" s="114" t="s">
        <v>1133</v>
      </c>
      <c r="C259" s="108" t="s">
        <v>13</v>
      </c>
      <c r="D259" s="115">
        <v>3</v>
      </c>
      <c r="E259" s="128"/>
      <c r="F259" s="127">
        <f t="shared" si="3"/>
        <v>0</v>
      </c>
    </row>
    <row r="260" spans="1:6" ht="13">
      <c r="B260" s="114" t="s">
        <v>1134</v>
      </c>
      <c r="C260" s="108" t="s">
        <v>13</v>
      </c>
      <c r="D260" s="115">
        <v>2</v>
      </c>
      <c r="E260" s="128"/>
      <c r="F260" s="127">
        <f t="shared" si="3"/>
        <v>0</v>
      </c>
    </row>
    <row r="261" spans="1:6" ht="13">
      <c r="B261" s="114" t="s">
        <v>1135</v>
      </c>
      <c r="C261" s="108" t="s">
        <v>13</v>
      </c>
      <c r="D261" s="115">
        <v>1</v>
      </c>
      <c r="E261" s="128"/>
      <c r="F261" s="127">
        <f t="shared" si="3"/>
        <v>0</v>
      </c>
    </row>
    <row r="262" spans="1:6" ht="13">
      <c r="B262" s="114" t="s">
        <v>1136</v>
      </c>
      <c r="C262" s="108" t="s">
        <v>13</v>
      </c>
      <c r="D262" s="115">
        <v>2</v>
      </c>
      <c r="E262" s="128"/>
      <c r="F262" s="127">
        <f t="shared" si="3"/>
        <v>0</v>
      </c>
    </row>
    <row r="263" spans="1:6" ht="13">
      <c r="B263" s="114" t="s">
        <v>1137</v>
      </c>
      <c r="C263" s="108" t="s">
        <v>13</v>
      </c>
      <c r="D263" s="115">
        <v>1</v>
      </c>
      <c r="E263" s="128"/>
      <c r="F263" s="127">
        <f t="shared" si="3"/>
        <v>0</v>
      </c>
    </row>
    <row r="264" spans="1:6" ht="13">
      <c r="B264" s="114" t="s">
        <v>1138</v>
      </c>
      <c r="C264" s="108" t="s">
        <v>13</v>
      </c>
      <c r="D264" s="115">
        <v>1</v>
      </c>
      <c r="E264" s="128"/>
      <c r="F264" s="127">
        <f t="shared" si="3"/>
        <v>0</v>
      </c>
    </row>
    <row r="265" spans="1:6">
      <c r="E265" s="803"/>
      <c r="F265" s="127">
        <f>SUM(F257:F264)</f>
        <v>0</v>
      </c>
    </row>
    <row r="267" spans="1:6" ht="13">
      <c r="A267" s="112" t="s">
        <v>93</v>
      </c>
      <c r="B267" s="109" t="s">
        <v>73</v>
      </c>
    </row>
    <row r="268" spans="1:6" ht="169">
      <c r="B268" s="113" t="s">
        <v>1139</v>
      </c>
    </row>
    <row r="269" spans="1:6" ht="13">
      <c r="B269" s="114" t="s">
        <v>1140</v>
      </c>
      <c r="C269" s="108" t="s">
        <v>13</v>
      </c>
      <c r="D269" s="115">
        <v>1</v>
      </c>
      <c r="E269" s="128"/>
      <c r="F269" s="127">
        <f>ROUND(D269*E269,2)</f>
        <v>0</v>
      </c>
    </row>
    <row r="270" spans="1:6" ht="26">
      <c r="B270" s="114" t="s">
        <v>1141</v>
      </c>
      <c r="C270" s="108" t="s">
        <v>13</v>
      </c>
      <c r="D270" s="115">
        <v>2</v>
      </c>
      <c r="E270" s="128"/>
      <c r="F270" s="127">
        <f>ROUND(D270*E270,2)</f>
        <v>0</v>
      </c>
    </row>
    <row r="271" spans="1:6" ht="26">
      <c r="B271" s="114" t="s">
        <v>1142</v>
      </c>
      <c r="C271" s="108" t="s">
        <v>13</v>
      </c>
      <c r="D271" s="115">
        <v>2</v>
      </c>
      <c r="E271" s="128"/>
      <c r="F271" s="127">
        <f>ROUND(D271*E271,2)</f>
        <v>0</v>
      </c>
    </row>
    <row r="272" spans="1:6" ht="26">
      <c r="B272" s="114" t="s">
        <v>1143</v>
      </c>
      <c r="C272" s="108" t="s">
        <v>13</v>
      </c>
      <c r="D272" s="115">
        <v>2</v>
      </c>
      <c r="E272" s="128"/>
      <c r="F272" s="127">
        <f>ROUND(D272*E272,2)</f>
        <v>0</v>
      </c>
    </row>
    <row r="273" spans="1:6">
      <c r="E273" s="803"/>
      <c r="F273" s="127">
        <f>SUM(F269:F272)</f>
        <v>0</v>
      </c>
    </row>
    <row r="275" spans="1:6" ht="13">
      <c r="A275" s="112" t="s">
        <v>101</v>
      </c>
      <c r="B275" s="109" t="s">
        <v>1144</v>
      </c>
    </row>
    <row r="276" spans="1:6" ht="130">
      <c r="B276" s="113" t="s">
        <v>71</v>
      </c>
    </row>
    <row r="277" spans="1:6" ht="13">
      <c r="B277" s="114" t="s">
        <v>1145</v>
      </c>
      <c r="C277" s="108" t="s">
        <v>13</v>
      </c>
      <c r="D277" s="115">
        <v>4</v>
      </c>
      <c r="E277" s="128"/>
      <c r="F277" s="127">
        <f>ROUND(D277*E277,2)</f>
        <v>0</v>
      </c>
    </row>
    <row r="278" spans="1:6" ht="13">
      <c r="B278" s="114" t="s">
        <v>1146</v>
      </c>
      <c r="C278" s="108" t="s">
        <v>13</v>
      </c>
      <c r="D278" s="115">
        <v>2</v>
      </c>
      <c r="E278" s="128"/>
      <c r="F278" s="127">
        <f>ROUND(D278*E278,2)</f>
        <v>0</v>
      </c>
    </row>
    <row r="279" spans="1:6">
      <c r="E279" s="803"/>
      <c r="F279" s="127">
        <f>SUM(F277:F278)</f>
        <v>0</v>
      </c>
    </row>
    <row r="281" spans="1:6" ht="13">
      <c r="A281" s="112" t="s">
        <v>104</v>
      </c>
      <c r="B281" s="109" t="s">
        <v>1147</v>
      </c>
    </row>
    <row r="282" spans="1:6" ht="169">
      <c r="B282" s="113" t="s">
        <v>1148</v>
      </c>
    </row>
    <row r="283" spans="1:6" ht="13">
      <c r="B283" s="114" t="s">
        <v>1149</v>
      </c>
      <c r="C283" s="108" t="s">
        <v>13</v>
      </c>
      <c r="D283" s="115">
        <v>32</v>
      </c>
      <c r="E283" s="128"/>
      <c r="F283" s="127">
        <f>ROUND(D283*E283,2)</f>
        <v>0</v>
      </c>
    </row>
    <row r="285" spans="1:6" ht="13">
      <c r="A285" s="112" t="s">
        <v>106</v>
      </c>
      <c r="B285" s="109" t="s">
        <v>108</v>
      </c>
    </row>
    <row r="286" spans="1:6" ht="117">
      <c r="B286" s="113" t="s">
        <v>1150</v>
      </c>
    </row>
    <row r="287" spans="1:6" ht="13">
      <c r="B287" s="114" t="s">
        <v>1015</v>
      </c>
      <c r="C287" s="108" t="s">
        <v>56</v>
      </c>
      <c r="D287" s="115">
        <v>1</v>
      </c>
      <c r="E287" s="128"/>
      <c r="F287" s="127">
        <f>ROUND(D287*E287,2)</f>
        <v>0</v>
      </c>
    </row>
    <row r="289" spans="1:6" ht="13">
      <c r="A289" s="112" t="s">
        <v>107</v>
      </c>
      <c r="B289" s="109" t="s">
        <v>1069</v>
      </c>
    </row>
    <row r="290" spans="1:6" ht="78">
      <c r="B290" s="113" t="s">
        <v>1070</v>
      </c>
    </row>
    <row r="291" spans="1:6" ht="13">
      <c r="B291" s="114" t="s">
        <v>1015</v>
      </c>
      <c r="C291" s="108" t="s">
        <v>56</v>
      </c>
      <c r="D291" s="115">
        <v>1</v>
      </c>
      <c r="E291" s="128"/>
      <c r="F291" s="127">
        <f>ROUND(D291*E291,2)</f>
        <v>0</v>
      </c>
    </row>
    <row r="293" spans="1:6" ht="13">
      <c r="A293" s="112" t="s">
        <v>109</v>
      </c>
      <c r="B293" s="109" t="s">
        <v>1151</v>
      </c>
    </row>
    <row r="294" spans="1:6" ht="91">
      <c r="B294" s="113" t="s">
        <v>1152</v>
      </c>
    </row>
    <row r="295" spans="1:6" ht="13">
      <c r="B295" s="114" t="s">
        <v>1015</v>
      </c>
      <c r="C295" s="108" t="s">
        <v>56</v>
      </c>
      <c r="D295" s="115">
        <v>1</v>
      </c>
      <c r="E295" s="128"/>
      <c r="F295" s="127">
        <f>ROUND(D295*E295,2)</f>
        <v>0</v>
      </c>
    </row>
    <row r="297" spans="1:6" ht="13">
      <c r="A297" s="112" t="s">
        <v>110</v>
      </c>
      <c r="B297" s="109" t="s">
        <v>111</v>
      </c>
    </row>
    <row r="298" spans="1:6" ht="39">
      <c r="B298" s="113" t="s">
        <v>112</v>
      </c>
    </row>
    <row r="299" spans="1:6" ht="13">
      <c r="B299" s="114" t="s">
        <v>1015</v>
      </c>
      <c r="C299" s="108" t="s">
        <v>56</v>
      </c>
      <c r="D299" s="115">
        <v>1</v>
      </c>
      <c r="E299" s="128"/>
      <c r="F299" s="127">
        <f>ROUND(D299*E299,2)</f>
        <v>0</v>
      </c>
    </row>
    <row r="301" spans="1:6" ht="13">
      <c r="A301" s="112" t="s">
        <v>113</v>
      </c>
      <c r="B301" s="109" t="s">
        <v>60</v>
      </c>
    </row>
    <row r="302" spans="1:6" ht="91">
      <c r="B302" s="113" t="s">
        <v>1153</v>
      </c>
    </row>
    <row r="303" spans="1:6" ht="13">
      <c r="B303" s="114" t="s">
        <v>1015</v>
      </c>
      <c r="C303" s="108" t="s">
        <v>56</v>
      </c>
      <c r="D303" s="115">
        <v>1</v>
      </c>
      <c r="E303" s="128"/>
      <c r="F303" s="127">
        <f>ROUND(D303*E303,2)</f>
        <v>0</v>
      </c>
    </row>
    <row r="305" spans="1:6" ht="13">
      <c r="A305" s="112" t="s">
        <v>1154</v>
      </c>
      <c r="B305" s="109" t="s">
        <v>114</v>
      </c>
    </row>
    <row r="306" spans="1:6" ht="91">
      <c r="B306" s="113" t="s">
        <v>115</v>
      </c>
    </row>
    <row r="307" spans="1:6" ht="13">
      <c r="B307" s="114" t="s">
        <v>1015</v>
      </c>
      <c r="C307" s="108" t="s">
        <v>56</v>
      </c>
      <c r="D307" s="115">
        <v>1</v>
      </c>
      <c r="E307" s="128"/>
      <c r="F307" s="127">
        <f>ROUND(D307*E307,2)</f>
        <v>0</v>
      </c>
    </row>
    <row r="309" spans="1:6" ht="13">
      <c r="A309" s="112" t="s">
        <v>1155</v>
      </c>
      <c r="B309" s="109" t="s">
        <v>1156</v>
      </c>
    </row>
    <row r="310" spans="1:6" ht="143">
      <c r="B310" s="113" t="s">
        <v>1157</v>
      </c>
    </row>
    <row r="311" spans="1:6" ht="13">
      <c r="B311" s="114" t="s">
        <v>1015</v>
      </c>
      <c r="C311" s="108" t="s">
        <v>56</v>
      </c>
      <c r="D311" s="115">
        <v>1</v>
      </c>
      <c r="E311" s="128"/>
      <c r="F311" s="127">
        <f>ROUND(D311*E311,2)</f>
        <v>0</v>
      </c>
    </row>
    <row r="313" spans="1:6">
      <c r="A313" s="110" t="s">
        <v>3</v>
      </c>
      <c r="B313" s="1220" t="s">
        <v>116</v>
      </c>
      <c r="C313" s="1221"/>
      <c r="D313" s="1222"/>
      <c r="E313" s="1222"/>
      <c r="F313" s="129">
        <f>SUM(F151,F158,F165,F169,F177,F184,F195,F199,F206,F215,F223,F227,F231,F240,F247,F252,F265,F273,F279,F283,F287,F291,F295,F299,F303,F307,F311)</f>
        <v>0</v>
      </c>
    </row>
    <row r="315" spans="1:6">
      <c r="A315" s="110" t="s">
        <v>5</v>
      </c>
      <c r="B315" s="1220" t="s">
        <v>1158</v>
      </c>
      <c r="C315" s="1221"/>
      <c r="D315" s="1222"/>
      <c r="E315" s="1222"/>
      <c r="F315" s="1222"/>
    </row>
    <row r="317" spans="1:6" ht="13">
      <c r="A317" s="112" t="s">
        <v>117</v>
      </c>
      <c r="B317" s="109" t="s">
        <v>1159</v>
      </c>
    </row>
    <row r="318" spans="1:6" ht="234">
      <c r="B318" s="113" t="s">
        <v>1160</v>
      </c>
    </row>
    <row r="319" spans="1:6" ht="104">
      <c r="B319" s="113" t="s">
        <v>1161</v>
      </c>
    </row>
    <row r="320" spans="1:6" ht="26">
      <c r="B320" s="114" t="s">
        <v>1162</v>
      </c>
      <c r="C320" s="108" t="s">
        <v>13</v>
      </c>
      <c r="D320" s="115">
        <v>2</v>
      </c>
      <c r="E320" s="128"/>
      <c r="F320" s="127">
        <f>ROUND(D320*E320,2)</f>
        <v>0</v>
      </c>
    </row>
    <row r="322" spans="1:6" ht="13">
      <c r="A322" s="112" t="s">
        <v>118</v>
      </c>
      <c r="B322" s="109" t="s">
        <v>1163</v>
      </c>
    </row>
    <row r="323" spans="1:6" ht="91">
      <c r="B323" s="113" t="s">
        <v>1164</v>
      </c>
    </row>
    <row r="324" spans="1:6" ht="13">
      <c r="B324" s="114" t="s">
        <v>1165</v>
      </c>
      <c r="C324" s="108" t="s">
        <v>13</v>
      </c>
      <c r="D324" s="115">
        <v>2</v>
      </c>
      <c r="E324" s="128"/>
      <c r="F324" s="127">
        <f>ROUND(D324*E324,2)</f>
        <v>0</v>
      </c>
    </row>
    <row r="326" spans="1:6" ht="13">
      <c r="A326" s="112" t="s">
        <v>119</v>
      </c>
      <c r="B326" s="109" t="s">
        <v>1166</v>
      </c>
    </row>
    <row r="327" spans="1:6" ht="130">
      <c r="B327" s="113" t="s">
        <v>1167</v>
      </c>
    </row>
    <row r="328" spans="1:6" ht="13">
      <c r="B328" s="114" t="s">
        <v>1168</v>
      </c>
      <c r="C328" s="108" t="s">
        <v>13</v>
      </c>
      <c r="D328" s="115">
        <v>1</v>
      </c>
      <c r="E328" s="128"/>
      <c r="F328" s="127">
        <f>ROUND(D328*E328,2)</f>
        <v>0</v>
      </c>
    </row>
    <row r="330" spans="1:6" ht="13">
      <c r="A330" s="112" t="s">
        <v>120</v>
      </c>
      <c r="B330" s="109" t="s">
        <v>1169</v>
      </c>
    </row>
    <row r="331" spans="1:6" ht="234">
      <c r="B331" s="113" t="s">
        <v>1170</v>
      </c>
    </row>
    <row r="332" spans="1:6" ht="13">
      <c r="B332" s="113" t="s">
        <v>1171</v>
      </c>
    </row>
    <row r="333" spans="1:6" ht="13">
      <c r="B333" s="114" t="s">
        <v>1015</v>
      </c>
      <c r="C333" s="108" t="s">
        <v>13</v>
      </c>
      <c r="D333" s="115">
        <v>1</v>
      </c>
      <c r="E333" s="128"/>
      <c r="F333" s="127">
        <f>ROUND(D333*E333,2)</f>
        <v>0</v>
      </c>
    </row>
    <row r="335" spans="1:6" ht="13">
      <c r="A335" s="112" t="s">
        <v>121</v>
      </c>
      <c r="B335" s="109" t="s">
        <v>1172</v>
      </c>
    </row>
    <row r="336" spans="1:6" ht="91">
      <c r="B336" s="113" t="s">
        <v>1173</v>
      </c>
    </row>
    <row r="337" spans="1:6" ht="13">
      <c r="B337" s="114" t="s">
        <v>1015</v>
      </c>
      <c r="C337" s="108" t="s">
        <v>13</v>
      </c>
      <c r="D337" s="115">
        <v>1</v>
      </c>
      <c r="E337" s="128"/>
      <c r="F337" s="127">
        <f>ROUND(D337*E337,2)</f>
        <v>0</v>
      </c>
    </row>
    <row r="339" spans="1:6" ht="13">
      <c r="A339" s="112" t="s">
        <v>122</v>
      </c>
      <c r="B339" s="109" t="s">
        <v>128</v>
      </c>
    </row>
    <row r="340" spans="1:6" ht="52">
      <c r="B340" s="113" t="s">
        <v>1174</v>
      </c>
    </row>
    <row r="341" spans="1:6" ht="13">
      <c r="B341" s="114" t="s">
        <v>1175</v>
      </c>
      <c r="C341" s="108" t="s">
        <v>13</v>
      </c>
      <c r="D341" s="115">
        <v>2</v>
      </c>
      <c r="E341" s="128"/>
      <c r="F341" s="127">
        <f>ROUND(D341*E341,2)</f>
        <v>0</v>
      </c>
    </row>
    <row r="343" spans="1:6" ht="13">
      <c r="A343" s="112" t="s">
        <v>123</v>
      </c>
      <c r="B343" s="109" t="s">
        <v>1176</v>
      </c>
    </row>
    <row r="344" spans="1:6" ht="52">
      <c r="B344" s="113" t="s">
        <v>1177</v>
      </c>
    </row>
    <row r="345" spans="1:6" ht="13">
      <c r="B345" s="114" t="s">
        <v>1015</v>
      </c>
      <c r="C345" s="108" t="s">
        <v>13</v>
      </c>
      <c r="D345" s="115">
        <v>1</v>
      </c>
      <c r="E345" s="128"/>
      <c r="F345" s="127">
        <f>ROUND(D345*E345,2)</f>
        <v>0</v>
      </c>
    </row>
    <row r="347" spans="1:6" ht="13">
      <c r="A347" s="112" t="s">
        <v>124</v>
      </c>
      <c r="B347" s="109" t="s">
        <v>1178</v>
      </c>
    </row>
    <row r="348" spans="1:6" ht="65">
      <c r="B348" s="113" t="s">
        <v>1179</v>
      </c>
    </row>
    <row r="349" spans="1:6" ht="13">
      <c r="B349" s="114" t="s">
        <v>1015</v>
      </c>
      <c r="C349" s="108" t="s">
        <v>13</v>
      </c>
      <c r="D349" s="115">
        <v>1</v>
      </c>
      <c r="E349" s="128"/>
      <c r="F349" s="127">
        <f>ROUND(D349*E349,2)</f>
        <v>0</v>
      </c>
    </row>
    <row r="351" spans="1:6" ht="13">
      <c r="A351" s="112" t="s">
        <v>125</v>
      </c>
      <c r="B351" s="109" t="s">
        <v>1180</v>
      </c>
    </row>
    <row r="352" spans="1:6" ht="39">
      <c r="B352" s="113" t="s">
        <v>1181</v>
      </c>
    </row>
    <row r="353" spans="1:6" ht="13">
      <c r="B353" s="114" t="s">
        <v>1015</v>
      </c>
      <c r="C353" s="108" t="s">
        <v>13</v>
      </c>
      <c r="D353" s="115">
        <v>1</v>
      </c>
      <c r="E353" s="128"/>
      <c r="F353" s="127">
        <f>ROUND(D353*E353,2)</f>
        <v>0</v>
      </c>
    </row>
    <row r="355" spans="1:6" ht="13">
      <c r="A355" s="112" t="s">
        <v>127</v>
      </c>
      <c r="B355" s="109" t="s">
        <v>1182</v>
      </c>
    </row>
    <row r="356" spans="1:6" ht="104">
      <c r="B356" s="113" t="s">
        <v>1183</v>
      </c>
    </row>
    <row r="357" spans="1:6" ht="13">
      <c r="B357" s="114" t="s">
        <v>1015</v>
      </c>
      <c r="C357" s="108" t="s">
        <v>13</v>
      </c>
      <c r="D357" s="115">
        <v>1</v>
      </c>
      <c r="E357" s="128"/>
      <c r="F357" s="127">
        <f>ROUND(D357*E357,2)</f>
        <v>0</v>
      </c>
    </row>
    <row r="359" spans="1:6" ht="13">
      <c r="A359" s="112" t="s">
        <v>129</v>
      </c>
      <c r="B359" s="109" t="s">
        <v>126</v>
      </c>
    </row>
    <row r="360" spans="1:6" ht="195">
      <c r="B360" s="113" t="s">
        <v>1184</v>
      </c>
    </row>
    <row r="361" spans="1:6" ht="13">
      <c r="B361" s="114" t="s">
        <v>1185</v>
      </c>
      <c r="C361" s="108" t="s">
        <v>13</v>
      </c>
      <c r="D361" s="115">
        <v>1</v>
      </c>
      <c r="E361" s="128"/>
      <c r="F361" s="127">
        <f>ROUND(D361*E361,2)</f>
        <v>0</v>
      </c>
    </row>
    <row r="363" spans="1:6" ht="13">
      <c r="A363" s="112" t="s">
        <v>1186</v>
      </c>
      <c r="B363" s="109" t="s">
        <v>1069</v>
      </c>
    </row>
    <row r="364" spans="1:6" ht="91">
      <c r="B364" s="113" t="s">
        <v>1187</v>
      </c>
    </row>
    <row r="365" spans="1:6" ht="13">
      <c r="B365" s="114" t="s">
        <v>1015</v>
      </c>
      <c r="C365" s="108" t="s">
        <v>56</v>
      </c>
      <c r="D365" s="115">
        <v>1</v>
      </c>
      <c r="E365" s="128"/>
      <c r="F365" s="127">
        <f>ROUND(D365*E365,2)</f>
        <v>0</v>
      </c>
    </row>
    <row r="367" spans="1:6">
      <c r="A367" s="110" t="s">
        <v>5</v>
      </c>
      <c r="B367" s="1220" t="s">
        <v>1188</v>
      </c>
      <c r="C367" s="1221"/>
      <c r="D367" s="1222"/>
      <c r="E367" s="1222"/>
      <c r="F367" s="129">
        <f>SUM(F320,F324,F328,F333,F337,F341,F345,F349,F353,F357,F361,F365)</f>
        <v>0</v>
      </c>
    </row>
    <row r="368" spans="1:6" ht="13" thickBot="1"/>
    <row r="369" spans="1:6" ht="13" thickBot="1">
      <c r="A369" s="110" t="s">
        <v>1</v>
      </c>
      <c r="B369" s="1223" t="s">
        <v>1189</v>
      </c>
      <c r="C369" s="1224"/>
      <c r="D369" s="1225"/>
      <c r="E369" s="1225"/>
      <c r="F369" s="973">
        <f>SUM(F142,F313,F367)</f>
        <v>0</v>
      </c>
    </row>
  </sheetData>
  <mergeCells count="8">
    <mergeCell ref="B367:E367"/>
    <mergeCell ref="B369:E369"/>
    <mergeCell ref="B4:F4"/>
    <mergeCell ref="B8:F8"/>
    <mergeCell ref="B142:E142"/>
    <mergeCell ref="B144:F144"/>
    <mergeCell ref="B313:E313"/>
    <mergeCell ref="B315:F315"/>
  </mergeCells>
  <pageMargins left="0.6" right="0.6" top="0.75" bottom="0.75" header="0.3" footer="0.3"/>
  <pageSetup paperSize="9" scale="9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AED9-0CBD-4D17-8F3D-633C9AD542B9}">
  <dimension ref="A4:F368"/>
  <sheetViews>
    <sheetView view="pageBreakPreview" topLeftCell="A218" zoomScale="125" zoomScaleNormal="100" workbookViewId="0">
      <selection activeCell="B378" sqref="B378"/>
    </sheetView>
  </sheetViews>
  <sheetFormatPr baseColWidth="10" defaultColWidth="9.1640625" defaultRowHeight="12"/>
  <cols>
    <col min="1" max="1" width="9.6640625" style="1056" customWidth="1"/>
    <col min="2" max="2" width="37.6640625" style="1058" customWidth="1"/>
    <col min="3" max="3" width="7.6640625" style="1059" customWidth="1"/>
    <col min="4" max="5" width="10.6640625" style="1056" customWidth="1"/>
    <col min="6" max="6" width="12.6640625" style="1056" customWidth="1"/>
    <col min="7" max="7" width="9.1640625" style="1056" customWidth="1"/>
    <col min="8" max="16384" width="9.1640625" style="1056"/>
  </cols>
  <sheetData>
    <row r="4" spans="1:6" ht="13">
      <c r="A4" s="1053" t="s">
        <v>1</v>
      </c>
      <c r="B4" s="1054" t="s">
        <v>470</v>
      </c>
      <c r="C4" s="1055"/>
      <c r="D4" s="1053"/>
      <c r="E4" s="1053"/>
      <c r="F4" s="1053"/>
    </row>
    <row r="6" spans="1:6" ht="26">
      <c r="A6" s="1057" t="s">
        <v>6</v>
      </c>
      <c r="B6" s="1057" t="s">
        <v>7</v>
      </c>
      <c r="C6" s="1057" t="s">
        <v>8</v>
      </c>
      <c r="D6" s="1057" t="s">
        <v>9</v>
      </c>
      <c r="E6" s="1057" t="s">
        <v>10</v>
      </c>
      <c r="F6" s="1057" t="s">
        <v>11</v>
      </c>
    </row>
    <row r="8" spans="1:6" ht="13">
      <c r="A8" s="1053" t="s">
        <v>2</v>
      </c>
      <c r="B8" s="1054" t="s">
        <v>152</v>
      </c>
      <c r="C8" s="1055"/>
      <c r="D8" s="1053"/>
      <c r="E8" s="1053"/>
      <c r="F8" s="1053"/>
    </row>
    <row r="10" spans="1:6" ht="13">
      <c r="A10" s="1053" t="s">
        <v>12</v>
      </c>
      <c r="B10" s="1054" t="s">
        <v>172</v>
      </c>
      <c r="C10" s="1055"/>
      <c r="D10" s="1053"/>
      <c r="E10" s="1053"/>
      <c r="F10" s="1053"/>
    </row>
    <row r="11" spans="1:6" ht="52">
      <c r="B11" s="1058" t="s">
        <v>1190</v>
      </c>
    </row>
    <row r="13" spans="1:6" ht="13">
      <c r="A13" s="1056" t="s">
        <v>1191</v>
      </c>
      <c r="B13" s="1060" t="s">
        <v>173</v>
      </c>
      <c r="C13" s="1059" t="s">
        <v>13</v>
      </c>
      <c r="D13" s="1056">
        <v>1</v>
      </c>
      <c r="E13" s="1061"/>
      <c r="F13" s="1061">
        <f>D13*E13</f>
        <v>0</v>
      </c>
    </row>
    <row r="14" spans="1:6" ht="13">
      <c r="A14" s="1056" t="s">
        <v>1192</v>
      </c>
      <c r="B14" s="1058" t="s">
        <v>1193</v>
      </c>
      <c r="C14" s="1059" t="s">
        <v>13</v>
      </c>
      <c r="D14" s="1056">
        <v>1</v>
      </c>
      <c r="E14" s="1061"/>
      <c r="F14" s="1061">
        <f t="shared" ref="F14:F20" si="0">D14*E14</f>
        <v>0</v>
      </c>
    </row>
    <row r="15" spans="1:6" ht="13">
      <c r="A15" s="1056" t="s">
        <v>1194</v>
      </c>
      <c r="B15" s="1058" t="s">
        <v>1195</v>
      </c>
      <c r="C15" s="1059" t="s">
        <v>13</v>
      </c>
      <c r="D15" s="1056">
        <v>1</v>
      </c>
      <c r="E15" s="1061"/>
      <c r="F15" s="1061">
        <f t="shared" si="0"/>
        <v>0</v>
      </c>
    </row>
    <row r="16" spans="1:6" ht="13">
      <c r="A16" s="1056" t="s">
        <v>1196</v>
      </c>
      <c r="B16" s="1058" t="s">
        <v>1197</v>
      </c>
      <c r="C16" s="1059" t="s">
        <v>13</v>
      </c>
      <c r="D16" s="1056">
        <v>1</v>
      </c>
      <c r="E16" s="1061"/>
      <c r="F16" s="1061">
        <f t="shared" si="0"/>
        <v>0</v>
      </c>
    </row>
    <row r="17" spans="1:6" ht="13">
      <c r="A17" s="1056" t="s">
        <v>1198</v>
      </c>
      <c r="B17" s="1058" t="s">
        <v>1199</v>
      </c>
      <c r="C17" s="1059" t="s">
        <v>13</v>
      </c>
      <c r="D17" s="1056">
        <v>1</v>
      </c>
      <c r="E17" s="1061"/>
      <c r="F17" s="1061">
        <f t="shared" si="0"/>
        <v>0</v>
      </c>
    </row>
    <row r="18" spans="1:6" ht="13">
      <c r="A18" s="1056" t="s">
        <v>1200</v>
      </c>
      <c r="B18" s="1058" t="s">
        <v>1201</v>
      </c>
      <c r="C18" s="1059" t="s">
        <v>13</v>
      </c>
      <c r="D18" s="1056">
        <v>1</v>
      </c>
      <c r="E18" s="1061"/>
      <c r="F18" s="1061">
        <f t="shared" si="0"/>
        <v>0</v>
      </c>
    </row>
    <row r="19" spans="1:6" ht="13">
      <c r="A19" s="1062" t="s">
        <v>1202</v>
      </c>
      <c r="B19" s="1058" t="s">
        <v>1203</v>
      </c>
      <c r="C19" s="1059" t="s">
        <v>13</v>
      </c>
      <c r="D19" s="1056">
        <v>1</v>
      </c>
      <c r="E19" s="1061"/>
      <c r="F19" s="1061">
        <f t="shared" si="0"/>
        <v>0</v>
      </c>
    </row>
    <row r="20" spans="1:6" ht="13">
      <c r="A20" s="1062" t="s">
        <v>1202</v>
      </c>
      <c r="B20" s="1058" t="s">
        <v>1204</v>
      </c>
      <c r="C20" s="1059" t="s">
        <v>13</v>
      </c>
      <c r="D20" s="1056">
        <v>1</v>
      </c>
      <c r="E20" s="1061"/>
      <c r="F20" s="1061">
        <f t="shared" si="0"/>
        <v>0</v>
      </c>
    </row>
    <row r="21" spans="1:6">
      <c r="B21" s="1060"/>
      <c r="F21" s="1061">
        <f>SUM(F13:F20)</f>
        <v>0</v>
      </c>
    </row>
    <row r="22" spans="1:6">
      <c r="B22" s="1060"/>
    </row>
    <row r="23" spans="1:6" s="1053" customFormat="1" ht="26">
      <c r="A23" s="1053" t="s">
        <v>14</v>
      </c>
      <c r="B23" s="1063" t="s">
        <v>1205</v>
      </c>
      <c r="C23" s="1055"/>
      <c r="D23" s="1064"/>
      <c r="E23" s="1065"/>
      <c r="F23" s="1066"/>
    </row>
    <row r="24" spans="1:6" ht="195">
      <c r="B24" s="1067" t="s">
        <v>1206</v>
      </c>
    </row>
    <row r="25" spans="1:6" ht="13">
      <c r="A25" s="1062" t="s">
        <v>1207</v>
      </c>
      <c r="B25" s="1058" t="s">
        <v>1208</v>
      </c>
      <c r="C25" s="1059" t="s">
        <v>42</v>
      </c>
      <c r="D25" s="1056">
        <v>13</v>
      </c>
      <c r="E25" s="1061"/>
      <c r="F25" s="1061">
        <f>D25*E25</f>
        <v>0</v>
      </c>
    </row>
    <row r="26" spans="1:6" ht="13">
      <c r="A26" s="1056" t="s">
        <v>1209</v>
      </c>
      <c r="B26" s="1060" t="s">
        <v>1210</v>
      </c>
      <c r="C26" s="1059" t="s">
        <v>42</v>
      </c>
      <c r="D26" s="1056">
        <v>25</v>
      </c>
      <c r="E26" s="1061"/>
      <c r="F26" s="1061">
        <f>D26*E26</f>
        <v>0</v>
      </c>
    </row>
    <row r="27" spans="1:6" ht="13">
      <c r="A27" s="1056" t="s">
        <v>1211</v>
      </c>
      <c r="B27" s="1060" t="s">
        <v>1212</v>
      </c>
      <c r="C27" s="1059" t="s">
        <v>42</v>
      </c>
      <c r="D27" s="1056">
        <v>52</v>
      </c>
      <c r="E27" s="1061"/>
      <c r="F27" s="1061">
        <f>D27*E27</f>
        <v>0</v>
      </c>
    </row>
    <row r="28" spans="1:6">
      <c r="B28" s="1068"/>
      <c r="D28" s="1069"/>
      <c r="E28" s="1070"/>
      <c r="F28" s="1061">
        <f>SUM(F25:F27)</f>
        <v>0</v>
      </c>
    </row>
    <row r="30" spans="1:6" ht="13">
      <c r="A30" s="1062" t="s">
        <v>15</v>
      </c>
      <c r="B30" s="1054" t="s">
        <v>159</v>
      </c>
    </row>
    <row r="31" spans="1:6" ht="234">
      <c r="B31" s="1060" t="s">
        <v>1213</v>
      </c>
    </row>
    <row r="32" spans="1:6" ht="65">
      <c r="B32" s="1060" t="s">
        <v>394</v>
      </c>
    </row>
    <row r="33" spans="1:6" ht="13">
      <c r="A33" s="1056" t="s">
        <v>1214</v>
      </c>
      <c r="B33" s="1068" t="s">
        <v>158</v>
      </c>
      <c r="C33" s="1059" t="s">
        <v>42</v>
      </c>
      <c r="D33" s="1069">
        <v>17</v>
      </c>
      <c r="E33" s="1070"/>
      <c r="F33" s="1061">
        <f>D33*E33</f>
        <v>0</v>
      </c>
    </row>
    <row r="34" spans="1:6" ht="13">
      <c r="A34" s="1056" t="s">
        <v>1215</v>
      </c>
      <c r="B34" s="1058" t="s">
        <v>53</v>
      </c>
      <c r="C34" s="1059" t="s">
        <v>42</v>
      </c>
      <c r="D34" s="1056">
        <v>77</v>
      </c>
      <c r="E34" s="1061"/>
      <c r="F34" s="1061">
        <f>D34*E34</f>
        <v>0</v>
      </c>
    </row>
    <row r="35" spans="1:6" ht="13">
      <c r="A35" s="1062" t="s">
        <v>1216</v>
      </c>
      <c r="B35" s="1058" t="s">
        <v>52</v>
      </c>
      <c r="C35" s="1059" t="s">
        <v>42</v>
      </c>
      <c r="D35" s="1056">
        <v>47</v>
      </c>
      <c r="E35" s="1061"/>
      <c r="F35" s="1061">
        <f>D35*E35</f>
        <v>0</v>
      </c>
    </row>
    <row r="36" spans="1:6" ht="13">
      <c r="A36" s="1056" t="s">
        <v>1217</v>
      </c>
      <c r="B36" s="1060" t="s">
        <v>51</v>
      </c>
      <c r="C36" s="1059" t="s">
        <v>42</v>
      </c>
      <c r="D36" s="1056">
        <v>108</v>
      </c>
      <c r="E36" s="1061"/>
      <c r="F36" s="1061">
        <f>D36*E36</f>
        <v>0</v>
      </c>
    </row>
    <row r="37" spans="1:6" ht="13">
      <c r="A37" s="1056" t="s">
        <v>1218</v>
      </c>
      <c r="B37" s="1068" t="s">
        <v>50</v>
      </c>
      <c r="C37" s="1059" t="s">
        <v>42</v>
      </c>
      <c r="D37" s="1069">
        <v>115</v>
      </c>
      <c r="E37" s="1070"/>
      <c r="F37" s="1061">
        <f>D37*E37</f>
        <v>0</v>
      </c>
    </row>
    <row r="38" spans="1:6">
      <c r="F38" s="1061">
        <f>SUM(F33:F37)</f>
        <v>0</v>
      </c>
    </row>
    <row r="39" spans="1:6">
      <c r="A39" s="1062"/>
      <c r="B39" s="1054"/>
    </row>
    <row r="40" spans="1:6" s="1053" customFormat="1" ht="13">
      <c r="A40" s="1053" t="s">
        <v>16</v>
      </c>
      <c r="B40" s="1071" t="s">
        <v>160</v>
      </c>
      <c r="C40" s="1055"/>
    </row>
    <row r="41" spans="1:6" ht="247">
      <c r="B41" s="1068" t="s">
        <v>1219</v>
      </c>
      <c r="D41" s="1069"/>
      <c r="E41" s="1070"/>
      <c r="F41" s="1072"/>
    </row>
    <row r="42" spans="1:6" ht="13">
      <c r="B42" s="1058" t="s">
        <v>1220</v>
      </c>
    </row>
    <row r="43" spans="1:6" ht="13">
      <c r="A43" s="1062" t="s">
        <v>1221</v>
      </c>
      <c r="B43" s="1058" t="s">
        <v>1222</v>
      </c>
      <c r="C43" s="1059" t="s">
        <v>13</v>
      </c>
      <c r="D43" s="1056">
        <v>16</v>
      </c>
      <c r="E43" s="1061"/>
      <c r="F43" s="1061">
        <f>D43*E43</f>
        <v>0</v>
      </c>
    </row>
    <row r="44" spans="1:6" ht="13">
      <c r="A44" s="1056" t="s">
        <v>1223</v>
      </c>
      <c r="B44" s="1060" t="s">
        <v>43</v>
      </c>
      <c r="C44" s="1059" t="s">
        <v>13</v>
      </c>
      <c r="D44" s="1056">
        <v>64</v>
      </c>
      <c r="E44" s="1061"/>
      <c r="F44" s="1061">
        <f>D44*E44</f>
        <v>0</v>
      </c>
    </row>
    <row r="45" spans="1:6">
      <c r="B45" s="1068"/>
      <c r="D45" s="1069"/>
      <c r="E45" s="1070"/>
      <c r="F45" s="1061">
        <f>SUM(F43:F44)</f>
        <v>0</v>
      </c>
    </row>
    <row r="47" spans="1:6" s="1053" customFormat="1" ht="13">
      <c r="A47" s="1073" t="s">
        <v>17</v>
      </c>
      <c r="B47" s="1054" t="s">
        <v>1224</v>
      </c>
      <c r="C47" s="1055"/>
    </row>
    <row r="48" spans="1:6" ht="91">
      <c r="B48" s="1060" t="s">
        <v>1225</v>
      </c>
    </row>
    <row r="49" spans="1:6">
      <c r="A49" s="1056" t="s">
        <v>1226</v>
      </c>
      <c r="B49" s="1068"/>
      <c r="D49" s="1069"/>
      <c r="E49" s="1070"/>
      <c r="F49" s="1072"/>
    </row>
    <row r="50" spans="1:6" ht="13">
      <c r="A50" s="1056" t="s">
        <v>1226</v>
      </c>
      <c r="B50" s="1058" t="s">
        <v>1227</v>
      </c>
      <c r="C50" s="1059" t="s">
        <v>13</v>
      </c>
      <c r="D50" s="1056">
        <v>11</v>
      </c>
      <c r="E50" s="1061"/>
      <c r="F50" s="1061">
        <f>D50*E50</f>
        <v>0</v>
      </c>
    </row>
    <row r="51" spans="1:6">
      <c r="A51" s="1062"/>
      <c r="B51" s="1054"/>
      <c r="F51" s="1061">
        <f>SUM(F50)</f>
        <v>0</v>
      </c>
    </row>
    <row r="52" spans="1:6">
      <c r="B52" s="1060"/>
    </row>
    <row r="53" spans="1:6" s="1074" customFormat="1" ht="13">
      <c r="A53" s="1074" t="s">
        <v>18</v>
      </c>
      <c r="B53" s="1075" t="s">
        <v>161</v>
      </c>
      <c r="C53" s="1076"/>
      <c r="D53" s="1077"/>
      <c r="E53" s="1078"/>
      <c r="F53" s="1079"/>
    </row>
    <row r="54" spans="1:6" ht="39">
      <c r="B54" s="1058" t="s">
        <v>162</v>
      </c>
    </row>
    <row r="55" spans="1:6" ht="13">
      <c r="A55" s="1062" t="s">
        <v>1228</v>
      </c>
      <c r="B55" s="1058" t="s">
        <v>51</v>
      </c>
      <c r="C55" s="1059" t="s">
        <v>13</v>
      </c>
      <c r="D55" s="1056">
        <v>11</v>
      </c>
      <c r="E55" s="1061"/>
      <c r="F55" s="1061">
        <f>D55*E55</f>
        <v>0</v>
      </c>
    </row>
    <row r="56" spans="1:6">
      <c r="A56" s="1062"/>
      <c r="B56" s="1054"/>
      <c r="F56" s="1061">
        <f>SUM(F55)</f>
        <v>0</v>
      </c>
    </row>
    <row r="57" spans="1:6">
      <c r="B57" s="1060"/>
    </row>
    <row r="58" spans="1:6" s="1053" customFormat="1" ht="13">
      <c r="A58" s="1053" t="s">
        <v>19</v>
      </c>
      <c r="B58" s="1063" t="s">
        <v>163</v>
      </c>
      <c r="C58" s="1055"/>
      <c r="D58" s="1064"/>
      <c r="E58" s="1065"/>
      <c r="F58" s="1066"/>
    </row>
    <row r="59" spans="1:6" ht="52">
      <c r="B59" s="1058" t="s">
        <v>164</v>
      </c>
    </row>
    <row r="60" spans="1:6" ht="13">
      <c r="A60" s="1062" t="s">
        <v>1229</v>
      </c>
      <c r="B60" s="1058" t="s">
        <v>50</v>
      </c>
      <c r="C60" s="1059" t="s">
        <v>13</v>
      </c>
      <c r="D60" s="1056">
        <v>51</v>
      </c>
      <c r="E60" s="1061"/>
      <c r="F60" s="1061">
        <f>D60*E60</f>
        <v>0</v>
      </c>
    </row>
    <row r="61" spans="1:6">
      <c r="A61" s="1062"/>
      <c r="B61" s="1054"/>
      <c r="F61" s="1061">
        <f>SUM(F60)</f>
        <v>0</v>
      </c>
    </row>
    <row r="62" spans="1:6">
      <c r="B62" s="1060"/>
    </row>
    <row r="63" spans="1:6" s="1053" customFormat="1" ht="13">
      <c r="A63" s="1053" t="s">
        <v>20</v>
      </c>
      <c r="B63" s="1063" t="s">
        <v>1230</v>
      </c>
      <c r="C63" s="1055"/>
      <c r="D63" s="1064"/>
      <c r="E63" s="1065"/>
      <c r="F63" s="1066"/>
    </row>
    <row r="64" spans="1:6" ht="65">
      <c r="B64" s="1058" t="s">
        <v>1231</v>
      </c>
    </row>
    <row r="65" spans="1:6" ht="13">
      <c r="A65" s="1062" t="s">
        <v>1232</v>
      </c>
      <c r="B65" s="1058" t="s">
        <v>1233</v>
      </c>
      <c r="C65" s="1059" t="s">
        <v>42</v>
      </c>
      <c r="D65" s="1056">
        <v>364</v>
      </c>
      <c r="E65" s="1061"/>
      <c r="F65" s="1061">
        <f>D65*E65</f>
        <v>0</v>
      </c>
    </row>
    <row r="66" spans="1:6">
      <c r="A66" s="1062"/>
      <c r="B66" s="1054"/>
      <c r="F66" s="1061">
        <f>SUM(F65)</f>
        <v>0</v>
      </c>
    </row>
    <row r="67" spans="1:6">
      <c r="B67" s="1060"/>
    </row>
    <row r="68" spans="1:6" s="1053" customFormat="1" ht="13">
      <c r="A68" s="1053" t="s">
        <v>21</v>
      </c>
      <c r="B68" s="1063" t="s">
        <v>167</v>
      </c>
      <c r="C68" s="1055"/>
      <c r="D68" s="1064"/>
      <c r="E68" s="1065"/>
      <c r="F68" s="1066"/>
    </row>
    <row r="69" spans="1:6" ht="26">
      <c r="B69" s="1058" t="s">
        <v>1234</v>
      </c>
    </row>
    <row r="70" spans="1:6" ht="13">
      <c r="A70" s="1062" t="s">
        <v>1235</v>
      </c>
      <c r="B70" s="1058" t="s">
        <v>168</v>
      </c>
      <c r="C70" s="1059" t="s">
        <v>56</v>
      </c>
      <c r="D70" s="1056">
        <v>1</v>
      </c>
      <c r="E70" s="1061"/>
      <c r="F70" s="1061">
        <f>D70*E70</f>
        <v>0</v>
      </c>
    </row>
    <row r="71" spans="1:6">
      <c r="A71" s="1062"/>
      <c r="F71" s="1061">
        <f>SUM(F70)</f>
        <v>0</v>
      </c>
    </row>
    <row r="72" spans="1:6">
      <c r="B72" s="1060"/>
    </row>
    <row r="73" spans="1:6" s="1053" customFormat="1" ht="13">
      <c r="A73" s="1053" t="s">
        <v>22</v>
      </c>
      <c r="B73" s="1063" t="s">
        <v>169</v>
      </c>
      <c r="C73" s="1055"/>
      <c r="D73" s="1064"/>
      <c r="E73" s="1065"/>
      <c r="F73" s="1066"/>
    </row>
    <row r="74" spans="1:6" ht="26">
      <c r="B74" s="1058" t="s">
        <v>170</v>
      </c>
    </row>
    <row r="75" spans="1:6" ht="26">
      <c r="A75" s="1062" t="s">
        <v>1236</v>
      </c>
      <c r="B75" s="1058" t="s">
        <v>171</v>
      </c>
      <c r="C75" s="1059" t="s">
        <v>13</v>
      </c>
      <c r="D75" s="1056">
        <v>5</v>
      </c>
      <c r="E75" s="1061"/>
      <c r="F75" s="1061">
        <f>D75*E75</f>
        <v>0</v>
      </c>
    </row>
    <row r="76" spans="1:6">
      <c r="A76" s="1062"/>
      <c r="B76" s="1054"/>
      <c r="F76" s="1061">
        <f>SUM(F75)</f>
        <v>0</v>
      </c>
    </row>
    <row r="77" spans="1:6">
      <c r="B77" s="1060"/>
    </row>
    <row r="78" spans="1:6" s="1074" customFormat="1" ht="13">
      <c r="A78" s="1074" t="s">
        <v>23</v>
      </c>
      <c r="B78" s="1075" t="s">
        <v>1237</v>
      </c>
      <c r="C78" s="1076"/>
      <c r="D78" s="1077"/>
      <c r="E78" s="1078"/>
      <c r="F78" s="1079"/>
    </row>
    <row r="79" spans="1:6" ht="65">
      <c r="B79" s="1067" t="s">
        <v>1238</v>
      </c>
    </row>
    <row r="80" spans="1:6" ht="13">
      <c r="A80" s="1062" t="s">
        <v>1239</v>
      </c>
      <c r="B80" s="1058" t="s">
        <v>1240</v>
      </c>
      <c r="C80" s="1059" t="s">
        <v>56</v>
      </c>
      <c r="D80" s="1056">
        <v>1</v>
      </c>
      <c r="E80" s="1061"/>
      <c r="F80" s="1061">
        <f>D80*E80</f>
        <v>0</v>
      </c>
    </row>
    <row r="81" spans="1:6">
      <c r="B81" s="1060"/>
      <c r="F81" s="1061">
        <f>SUM(F80)</f>
        <v>0</v>
      </c>
    </row>
    <row r="82" spans="1:6">
      <c r="B82" s="1060"/>
      <c r="F82" s="1061"/>
    </row>
    <row r="83" spans="1:6" s="1074" customFormat="1" ht="26">
      <c r="A83" s="1074" t="s">
        <v>24</v>
      </c>
      <c r="B83" s="1075" t="s">
        <v>174</v>
      </c>
      <c r="C83" s="1076"/>
      <c r="D83" s="1077"/>
      <c r="E83" s="1078"/>
      <c r="F83" s="1079"/>
    </row>
    <row r="84" spans="1:6" ht="52">
      <c r="B84" s="1058" t="s">
        <v>1241</v>
      </c>
    </row>
    <row r="85" spans="1:6" ht="13">
      <c r="A85" s="1062" t="s">
        <v>1242</v>
      </c>
      <c r="B85" s="1058" t="s">
        <v>175</v>
      </c>
      <c r="C85" s="1059" t="s">
        <v>56</v>
      </c>
      <c r="D85" s="1056">
        <v>1</v>
      </c>
      <c r="E85" s="1061"/>
      <c r="F85" s="1061">
        <f>D85*E85</f>
        <v>0</v>
      </c>
    </row>
    <row r="86" spans="1:6">
      <c r="B86" s="1060"/>
      <c r="F86" s="1061">
        <f>SUM(F85)</f>
        <v>0</v>
      </c>
    </row>
    <row r="87" spans="1:6" s="1053" customFormat="1" ht="13">
      <c r="A87" s="1053" t="s">
        <v>25</v>
      </c>
      <c r="B87" s="1063" t="s">
        <v>165</v>
      </c>
      <c r="C87" s="1055"/>
      <c r="D87" s="1064"/>
      <c r="E87" s="1065"/>
      <c r="F87" s="1066"/>
    </row>
    <row r="88" spans="1:6" ht="247">
      <c r="B88" s="1058" t="s">
        <v>1243</v>
      </c>
    </row>
    <row r="89" spans="1:6" ht="143">
      <c r="A89" s="1062"/>
      <c r="B89" s="1058" t="s">
        <v>1244</v>
      </c>
    </row>
    <row r="90" spans="1:6" ht="13">
      <c r="A90" s="1056" t="s">
        <v>1245</v>
      </c>
      <c r="B90" s="1060" t="s">
        <v>166</v>
      </c>
      <c r="C90" s="1059" t="s">
        <v>56</v>
      </c>
      <c r="D90" s="1056">
        <v>1</v>
      </c>
      <c r="E90" s="1061"/>
      <c r="F90" s="1061">
        <f>D90*E90</f>
        <v>0</v>
      </c>
    </row>
    <row r="91" spans="1:6">
      <c r="B91" s="1060"/>
      <c r="F91" s="1061">
        <f>SUM(F90)</f>
        <v>0</v>
      </c>
    </row>
    <row r="92" spans="1:6">
      <c r="B92" s="1068"/>
      <c r="D92" s="1069"/>
      <c r="E92" s="1070"/>
      <c r="F92" s="1072"/>
    </row>
    <row r="93" spans="1:6" s="1053" customFormat="1" ht="13">
      <c r="A93" s="1053" t="s">
        <v>26</v>
      </c>
      <c r="B93" s="1063" t="s">
        <v>1246</v>
      </c>
      <c r="C93" s="1055"/>
      <c r="D93" s="1064"/>
      <c r="E93" s="1065"/>
      <c r="F93" s="1066"/>
    </row>
    <row r="94" spans="1:6" ht="65">
      <c r="B94" s="1068" t="s">
        <v>1247</v>
      </c>
      <c r="D94" s="1069"/>
      <c r="E94" s="1070"/>
      <c r="F94" s="1072"/>
    </row>
    <row r="95" spans="1:6" ht="13">
      <c r="A95" s="1056" t="s">
        <v>1248</v>
      </c>
      <c r="B95" s="1058" t="s">
        <v>1249</v>
      </c>
      <c r="C95" s="1059" t="s">
        <v>56</v>
      </c>
      <c r="D95" s="1056">
        <v>1</v>
      </c>
      <c r="E95" s="1080"/>
      <c r="F95" s="1061">
        <f>D95*E95</f>
        <v>0</v>
      </c>
    </row>
    <row r="96" spans="1:6">
      <c r="F96" s="1061">
        <f>SUM(F95)</f>
        <v>0</v>
      </c>
    </row>
    <row r="97" spans="1:6">
      <c r="F97" s="1061"/>
    </row>
    <row r="98" spans="1:6" s="1053" customFormat="1" ht="13">
      <c r="A98" s="1073" t="s">
        <v>2</v>
      </c>
      <c r="B98" s="1054" t="s">
        <v>176</v>
      </c>
      <c r="C98" s="1055"/>
      <c r="F98" s="1081">
        <f>SUM(F96+F91+F86+F81+F71+F76+F66+F61+F56+F51+F45+F38+F28+F21)</f>
        <v>0</v>
      </c>
    </row>
    <row r="99" spans="1:6">
      <c r="B99" s="1060"/>
    </row>
    <row r="100" spans="1:6" s="1053" customFormat="1" ht="13">
      <c r="A100" s="1053" t="s">
        <v>3</v>
      </c>
      <c r="B100" s="1063" t="s">
        <v>1250</v>
      </c>
      <c r="C100" s="1055"/>
      <c r="D100" s="1064"/>
      <c r="E100" s="1065"/>
      <c r="F100" s="1066"/>
    </row>
    <row r="101" spans="1:6">
      <c r="B101" s="1068"/>
      <c r="D101" s="1069"/>
      <c r="E101" s="1070"/>
      <c r="F101" s="1072"/>
    </row>
    <row r="102" spans="1:6" s="1053" customFormat="1" ht="26">
      <c r="A102" s="1053" t="s">
        <v>61</v>
      </c>
      <c r="B102" s="1063" t="s">
        <v>1251</v>
      </c>
      <c r="C102" s="1055"/>
      <c r="D102" s="1064"/>
      <c r="E102" s="1065"/>
      <c r="F102" s="1066"/>
    </row>
    <row r="103" spans="1:6" ht="156">
      <c r="B103" s="1060" t="s">
        <v>1252</v>
      </c>
      <c r="D103" s="1069"/>
      <c r="E103" s="1070"/>
      <c r="F103" s="1072"/>
    </row>
    <row r="104" spans="1:6" ht="284">
      <c r="B104" s="1068" t="s">
        <v>1253</v>
      </c>
      <c r="D104" s="1069"/>
      <c r="E104" s="1070"/>
      <c r="F104" s="1072"/>
    </row>
    <row r="105" spans="1:6" ht="272">
      <c r="B105" s="1068" t="s">
        <v>1254</v>
      </c>
      <c r="D105" s="1069"/>
      <c r="E105" s="1070"/>
      <c r="F105" s="1072"/>
    </row>
    <row r="106" spans="1:6">
      <c r="B106" s="1068"/>
      <c r="D106" s="1069"/>
      <c r="E106" s="1070"/>
      <c r="F106" s="1072"/>
    </row>
    <row r="107" spans="1:6">
      <c r="A107" s="1056" t="s">
        <v>1255</v>
      </c>
      <c r="C107" s="1059" t="s">
        <v>13</v>
      </c>
      <c r="D107" s="1056">
        <v>2</v>
      </c>
      <c r="E107" s="1080"/>
      <c r="F107" s="1061">
        <f>D107*E107</f>
        <v>0</v>
      </c>
    </row>
    <row r="108" spans="1:6">
      <c r="F108" s="1061">
        <f>SUM(F107)</f>
        <v>0</v>
      </c>
    </row>
    <row r="109" spans="1:6">
      <c r="F109" s="1061"/>
    </row>
    <row r="110" spans="1:6" ht="13">
      <c r="A110" s="1062" t="s">
        <v>63</v>
      </c>
      <c r="B110" s="1054" t="s">
        <v>1256</v>
      </c>
    </row>
    <row r="111" spans="1:6" ht="169">
      <c r="B111" s="1060" t="s">
        <v>1257</v>
      </c>
    </row>
    <row r="112" spans="1:6" ht="39">
      <c r="B112" s="1060" t="s">
        <v>1258</v>
      </c>
      <c r="D112" s="1069"/>
      <c r="E112" s="1070"/>
      <c r="F112" s="1072"/>
    </row>
    <row r="113" spans="1:6" ht="13">
      <c r="A113" s="1056" t="s">
        <v>1259</v>
      </c>
      <c r="B113" s="1058" t="s">
        <v>422</v>
      </c>
      <c r="C113" s="1059" t="s">
        <v>13</v>
      </c>
      <c r="D113" s="1056">
        <v>1</v>
      </c>
      <c r="E113" s="1061"/>
      <c r="F113" s="1061">
        <f>D113*E113</f>
        <v>0</v>
      </c>
    </row>
    <row r="114" spans="1:6">
      <c r="A114" s="1062"/>
      <c r="B114" s="1054"/>
      <c r="F114" s="1061">
        <f>SUM(F113)</f>
        <v>0</v>
      </c>
    </row>
    <row r="115" spans="1:6" s="1053" customFormat="1" ht="13">
      <c r="A115" s="1053" t="s">
        <v>65</v>
      </c>
      <c r="B115" s="1071" t="s">
        <v>200</v>
      </c>
      <c r="C115" s="1055"/>
    </row>
    <row r="116" spans="1:6" ht="234">
      <c r="B116" s="1068" t="s">
        <v>1260</v>
      </c>
      <c r="D116" s="1069"/>
      <c r="E116" s="1070"/>
      <c r="F116" s="1072"/>
    </row>
    <row r="117" spans="1:6" ht="13">
      <c r="B117" s="1068" t="s">
        <v>1261</v>
      </c>
      <c r="D117" s="1069"/>
      <c r="E117" s="1070"/>
      <c r="F117" s="1072"/>
    </row>
    <row r="118" spans="1:6">
      <c r="A118" s="1056" t="s">
        <v>1262</v>
      </c>
      <c r="C118" s="1059" t="s">
        <v>13</v>
      </c>
      <c r="D118" s="1056">
        <v>6</v>
      </c>
      <c r="E118" s="1080"/>
      <c r="F118" s="1061">
        <f>D118*E118</f>
        <v>0</v>
      </c>
    </row>
    <row r="119" spans="1:6">
      <c r="F119" s="1061">
        <f>SUM(F118)</f>
        <v>0</v>
      </c>
    </row>
    <row r="120" spans="1:6" ht="13">
      <c r="A120" s="1062" t="s">
        <v>67</v>
      </c>
      <c r="B120" s="1054" t="s">
        <v>1263</v>
      </c>
    </row>
    <row r="121" spans="1:6" ht="195">
      <c r="B121" s="1060" t="s">
        <v>1264</v>
      </c>
    </row>
    <row r="122" spans="1:6" ht="13">
      <c r="A122" s="1056" t="s">
        <v>1265</v>
      </c>
      <c r="B122" s="1068" t="s">
        <v>1266</v>
      </c>
      <c r="C122" s="1059" t="s">
        <v>13</v>
      </c>
      <c r="D122" s="1069">
        <v>1</v>
      </c>
      <c r="E122" s="1070"/>
      <c r="F122" s="1061">
        <f>D122*E122</f>
        <v>0</v>
      </c>
    </row>
    <row r="123" spans="1:6">
      <c r="F123" s="1061">
        <f>SUM(F122)</f>
        <v>0</v>
      </c>
    </row>
    <row r="124" spans="1:6" ht="13">
      <c r="A124" s="1062" t="s">
        <v>68</v>
      </c>
      <c r="B124" s="1054" t="s">
        <v>177</v>
      </c>
    </row>
    <row r="125" spans="1:6" ht="91">
      <c r="B125" s="1060" t="s">
        <v>1267</v>
      </c>
    </row>
    <row r="126" spans="1:6" ht="13">
      <c r="A126" s="1056" t="s">
        <v>1268</v>
      </c>
      <c r="B126" s="1068" t="s">
        <v>1269</v>
      </c>
      <c r="C126" s="1059" t="s">
        <v>42</v>
      </c>
      <c r="D126" s="1069">
        <v>15</v>
      </c>
      <c r="E126" s="1070"/>
      <c r="F126" s="1061">
        <f>D126*E126</f>
        <v>0</v>
      </c>
    </row>
    <row r="127" spans="1:6" ht="13">
      <c r="A127" s="1056" t="s">
        <v>1270</v>
      </c>
      <c r="B127" s="1058" t="s">
        <v>179</v>
      </c>
      <c r="C127" s="1059" t="s">
        <v>42</v>
      </c>
      <c r="D127" s="1056">
        <v>27</v>
      </c>
      <c r="E127" s="1061"/>
      <c r="F127" s="1061">
        <f>D127*E127</f>
        <v>0</v>
      </c>
    </row>
    <row r="128" spans="1:6">
      <c r="A128" s="1062"/>
      <c r="B128" s="1054"/>
      <c r="F128" s="1061">
        <f>SUM(F126:F127)</f>
        <v>0</v>
      </c>
    </row>
    <row r="129" spans="1:6">
      <c r="B129" s="1060"/>
    </row>
    <row r="130" spans="1:6" s="1053" customFormat="1" ht="26">
      <c r="A130" s="1053" t="s">
        <v>69</v>
      </c>
      <c r="B130" s="1063" t="s">
        <v>182</v>
      </c>
      <c r="C130" s="1055"/>
      <c r="D130" s="1064"/>
      <c r="E130" s="1065"/>
      <c r="F130" s="1066"/>
    </row>
    <row r="131" spans="1:6" ht="91">
      <c r="B131" s="1058" t="s">
        <v>1271</v>
      </c>
    </row>
    <row r="132" spans="1:6" ht="13">
      <c r="A132" s="1062" t="s">
        <v>1272</v>
      </c>
      <c r="B132" s="1058" t="s">
        <v>156</v>
      </c>
      <c r="C132" s="1059" t="s">
        <v>42</v>
      </c>
      <c r="D132" s="1056">
        <v>55</v>
      </c>
      <c r="E132" s="1061"/>
      <c r="F132" s="1061">
        <f>D132*E132</f>
        <v>0</v>
      </c>
    </row>
    <row r="133" spans="1:6" ht="13">
      <c r="A133" s="1056" t="s">
        <v>1273</v>
      </c>
      <c r="B133" s="1060" t="s">
        <v>157</v>
      </c>
      <c r="C133" s="1059" t="s">
        <v>42</v>
      </c>
      <c r="D133" s="1056">
        <v>45</v>
      </c>
      <c r="E133" s="1061"/>
      <c r="F133" s="1061">
        <f>D133*E133</f>
        <v>0</v>
      </c>
    </row>
    <row r="134" spans="1:6" ht="13">
      <c r="A134" s="1056" t="s">
        <v>1274</v>
      </c>
      <c r="B134" s="1068" t="s">
        <v>43</v>
      </c>
      <c r="C134" s="1059" t="s">
        <v>42</v>
      </c>
      <c r="D134" s="1069">
        <v>195</v>
      </c>
      <c r="E134" s="1070"/>
      <c r="F134" s="1061">
        <f>D134*E134</f>
        <v>0</v>
      </c>
    </row>
    <row r="135" spans="1:6" ht="13">
      <c r="A135" s="1056" t="s">
        <v>1275</v>
      </c>
      <c r="B135" s="1058" t="s">
        <v>53</v>
      </c>
      <c r="C135" s="1059" t="s">
        <v>42</v>
      </c>
      <c r="D135" s="1056">
        <v>30</v>
      </c>
      <c r="E135" s="1061"/>
      <c r="F135" s="1061">
        <f>D135*E135</f>
        <v>0</v>
      </c>
    </row>
    <row r="136" spans="1:6">
      <c r="A136" s="1062"/>
      <c r="B136" s="1054"/>
      <c r="F136" s="1061">
        <f>SUM(F132:F135)</f>
        <v>0</v>
      </c>
    </row>
    <row r="137" spans="1:6">
      <c r="B137" s="1060"/>
    </row>
    <row r="138" spans="1:6" s="1053" customFormat="1" ht="13">
      <c r="A138" s="1053" t="s">
        <v>70</v>
      </c>
      <c r="B138" s="1063" t="s">
        <v>183</v>
      </c>
      <c r="C138" s="1055"/>
      <c r="D138" s="1064"/>
      <c r="E138" s="1065"/>
      <c r="F138" s="1066"/>
    </row>
    <row r="139" spans="1:6" ht="117">
      <c r="B139" s="1058" t="s">
        <v>1276</v>
      </c>
    </row>
    <row r="140" spans="1:6" ht="13">
      <c r="A140" s="1062" t="s">
        <v>1277</v>
      </c>
      <c r="B140" s="1054" t="s">
        <v>156</v>
      </c>
      <c r="C140" s="1059" t="s">
        <v>42</v>
      </c>
      <c r="D140" s="1056">
        <v>60</v>
      </c>
      <c r="E140" s="1061"/>
      <c r="F140" s="1061">
        <f>D140*E140</f>
        <v>0</v>
      </c>
    </row>
    <row r="141" spans="1:6">
      <c r="B141" s="1060"/>
    </row>
    <row r="142" spans="1:6" s="1053" customFormat="1" ht="13">
      <c r="A142" s="1053" t="s">
        <v>72</v>
      </c>
      <c r="B142" s="1071" t="s">
        <v>185</v>
      </c>
      <c r="C142" s="1055"/>
    </row>
    <row r="143" spans="1:6" ht="26">
      <c r="B143" s="1068" t="s">
        <v>186</v>
      </c>
      <c r="D143" s="1069"/>
      <c r="E143" s="1070"/>
      <c r="F143" s="1072"/>
    </row>
    <row r="144" spans="1:6" ht="26">
      <c r="A144" s="1056" t="s">
        <v>1278</v>
      </c>
      <c r="B144" s="1058" t="s">
        <v>187</v>
      </c>
      <c r="C144" s="1059" t="s">
        <v>56</v>
      </c>
      <c r="D144" s="1056">
        <v>1</v>
      </c>
      <c r="E144" s="1061"/>
      <c r="F144" s="1061">
        <f>D144*E144</f>
        <v>0</v>
      </c>
    </row>
    <row r="145" spans="1:6">
      <c r="A145" s="1062"/>
      <c r="B145" s="1054"/>
    </row>
    <row r="146" spans="1:6" s="1053" customFormat="1" ht="13">
      <c r="A146" s="1053" t="s">
        <v>74</v>
      </c>
      <c r="B146" s="1071" t="s">
        <v>188</v>
      </c>
      <c r="C146" s="1055"/>
    </row>
    <row r="147" spans="1:6" ht="65">
      <c r="B147" s="1068" t="s">
        <v>189</v>
      </c>
      <c r="D147" s="1069"/>
      <c r="E147" s="1070"/>
      <c r="F147" s="1072"/>
    </row>
    <row r="148" spans="1:6" ht="13">
      <c r="A148" s="1056" t="s">
        <v>1279</v>
      </c>
      <c r="B148" s="1058" t="s">
        <v>181</v>
      </c>
      <c r="C148" s="1059" t="s">
        <v>13</v>
      </c>
      <c r="D148" s="1056">
        <v>6</v>
      </c>
      <c r="E148" s="1061"/>
      <c r="F148" s="1061">
        <f>D148*E148</f>
        <v>0</v>
      </c>
    </row>
    <row r="149" spans="1:6">
      <c r="A149" s="1062"/>
      <c r="B149" s="1054"/>
    </row>
    <row r="150" spans="1:6" s="1053" customFormat="1" ht="26">
      <c r="A150" s="1053" t="s">
        <v>76</v>
      </c>
      <c r="B150" s="1071" t="s">
        <v>190</v>
      </c>
      <c r="C150" s="1055"/>
    </row>
    <row r="151" spans="1:6" ht="65">
      <c r="B151" s="1068" t="s">
        <v>191</v>
      </c>
      <c r="D151" s="1069"/>
      <c r="E151" s="1070"/>
      <c r="F151" s="1072"/>
    </row>
    <row r="152" spans="1:6" ht="13">
      <c r="A152" s="1056" t="s">
        <v>1280</v>
      </c>
      <c r="B152" s="1058" t="s">
        <v>184</v>
      </c>
      <c r="C152" s="1059" t="s">
        <v>13</v>
      </c>
      <c r="D152" s="1056">
        <v>1</v>
      </c>
      <c r="E152" s="1061"/>
      <c r="F152" s="1061">
        <f>D152*E152</f>
        <v>0</v>
      </c>
    </row>
    <row r="153" spans="1:6" ht="13">
      <c r="A153" s="1062" t="s">
        <v>1281</v>
      </c>
      <c r="B153" s="1054" t="s">
        <v>44</v>
      </c>
      <c r="C153" s="1059" t="s">
        <v>13</v>
      </c>
      <c r="D153" s="1056">
        <v>5</v>
      </c>
      <c r="E153" s="1061"/>
      <c r="F153" s="1061">
        <f>D153*E153</f>
        <v>0</v>
      </c>
    </row>
    <row r="154" spans="1:6">
      <c r="B154" s="1060"/>
      <c r="F154" s="1061">
        <f>SUM(F152:F153)</f>
        <v>0</v>
      </c>
    </row>
    <row r="155" spans="1:6">
      <c r="B155" s="1068"/>
      <c r="D155" s="1069"/>
      <c r="E155" s="1070"/>
      <c r="F155" s="1072"/>
    </row>
    <row r="156" spans="1:6" s="1053" customFormat="1" ht="26">
      <c r="A156" s="1053" t="s">
        <v>78</v>
      </c>
      <c r="B156" s="1054" t="s">
        <v>192</v>
      </c>
      <c r="C156" s="1055"/>
    </row>
    <row r="157" spans="1:6" ht="52">
      <c r="B157" s="1058" t="s">
        <v>193</v>
      </c>
      <c r="F157" s="1072"/>
    </row>
    <row r="158" spans="1:6" ht="26">
      <c r="A158" s="1056" t="s">
        <v>1282</v>
      </c>
      <c r="B158" s="1058" t="s">
        <v>194</v>
      </c>
      <c r="C158" s="1059" t="s">
        <v>13</v>
      </c>
      <c r="D158" s="1056">
        <v>1</v>
      </c>
      <c r="E158" s="1061"/>
      <c r="F158" s="1061">
        <f>D158*E158</f>
        <v>0</v>
      </c>
    </row>
    <row r="159" spans="1:6">
      <c r="A159" s="1053"/>
      <c r="B159" s="1054"/>
      <c r="C159" s="1055"/>
      <c r="D159" s="1053"/>
      <c r="E159" s="1053"/>
      <c r="F159" s="1053"/>
    </row>
    <row r="160" spans="1:6" s="1053" customFormat="1" ht="13">
      <c r="A160" s="1053" t="s">
        <v>80</v>
      </c>
      <c r="B160" s="1054" t="s">
        <v>195</v>
      </c>
      <c r="C160" s="1055"/>
    </row>
    <row r="161" spans="1:6" ht="39">
      <c r="A161" s="1062"/>
      <c r="B161" s="1058" t="s">
        <v>1283</v>
      </c>
    </row>
    <row r="162" spans="1:6" ht="13">
      <c r="A162" s="1056" t="s">
        <v>1284</v>
      </c>
      <c r="B162" s="1060" t="s">
        <v>196</v>
      </c>
      <c r="C162" s="1059" t="s">
        <v>13</v>
      </c>
      <c r="D162" s="1056">
        <v>1</v>
      </c>
      <c r="E162" s="1061"/>
      <c r="F162" s="1061">
        <f>D162*E162</f>
        <v>0</v>
      </c>
    </row>
    <row r="163" spans="1:6">
      <c r="B163" s="1060"/>
    </row>
    <row r="164" spans="1:6" s="1053" customFormat="1" ht="13">
      <c r="A164" s="1053" t="s">
        <v>81</v>
      </c>
      <c r="B164" s="1071" t="s">
        <v>197</v>
      </c>
      <c r="C164" s="1055"/>
    </row>
    <row r="165" spans="1:6" ht="26">
      <c r="B165" s="1060" t="s">
        <v>1285</v>
      </c>
    </row>
    <row r="166" spans="1:6" ht="13">
      <c r="A166" s="1056" t="s">
        <v>1286</v>
      </c>
      <c r="B166" s="1068" t="s">
        <v>1287</v>
      </c>
      <c r="C166" s="1059" t="s">
        <v>56</v>
      </c>
      <c r="D166" s="1069">
        <v>1</v>
      </c>
      <c r="E166" s="1070"/>
      <c r="F166" s="1061">
        <f>D166*E166</f>
        <v>0</v>
      </c>
    </row>
    <row r="168" spans="1:6" ht="13">
      <c r="A168" s="1062" t="s">
        <v>83</v>
      </c>
      <c r="B168" s="1054" t="s">
        <v>198</v>
      </c>
    </row>
    <row r="169" spans="1:6" ht="13">
      <c r="B169" s="1060" t="s">
        <v>199</v>
      </c>
    </row>
    <row r="170" spans="1:6" ht="13">
      <c r="A170" s="1056" t="s">
        <v>1288</v>
      </c>
      <c r="B170" s="1060" t="s">
        <v>1289</v>
      </c>
      <c r="C170" s="1059" t="s">
        <v>13</v>
      </c>
      <c r="D170" s="1056">
        <v>13</v>
      </c>
      <c r="E170" s="1061"/>
      <c r="F170" s="1061">
        <f>D170*E170</f>
        <v>0</v>
      </c>
    </row>
    <row r="171" spans="1:6">
      <c r="B171" s="1060"/>
    </row>
    <row r="172" spans="1:6" s="1053" customFormat="1" ht="13">
      <c r="A172" s="1053" t="s">
        <v>85</v>
      </c>
      <c r="B172" s="1071" t="s">
        <v>1290</v>
      </c>
      <c r="C172" s="1055"/>
    </row>
    <row r="173" spans="1:6" ht="39">
      <c r="B173" s="1068" t="s">
        <v>1291</v>
      </c>
      <c r="D173" s="1069"/>
      <c r="E173" s="1070"/>
      <c r="F173" s="1072"/>
    </row>
    <row r="174" spans="1:6" ht="13">
      <c r="A174" s="1056" t="s">
        <v>1292</v>
      </c>
      <c r="B174" s="1058" t="s">
        <v>1293</v>
      </c>
      <c r="C174" s="1059" t="s">
        <v>13</v>
      </c>
      <c r="D174" s="1056">
        <v>1</v>
      </c>
      <c r="E174" s="1061"/>
      <c r="F174" s="1061">
        <f>D174*E174</f>
        <v>0</v>
      </c>
    </row>
    <row r="175" spans="1:6">
      <c r="A175" s="1062"/>
      <c r="B175" s="1054"/>
    </row>
    <row r="176" spans="1:6" s="1053" customFormat="1" ht="13">
      <c r="A176" s="1053" t="s">
        <v>3</v>
      </c>
      <c r="B176" s="1071" t="s">
        <v>1294</v>
      </c>
      <c r="C176" s="1055"/>
      <c r="F176" s="1066">
        <f>SUM(F174+F170+F166+F158+F153+F152+F144+F148+F140+F136+F128+F128+F123+F119+F114+F108)</f>
        <v>0</v>
      </c>
    </row>
    <row r="177" spans="1:6">
      <c r="B177" s="1068"/>
      <c r="D177" s="1069"/>
      <c r="E177" s="1070"/>
      <c r="F177" s="1072"/>
    </row>
    <row r="178" spans="1:6" ht="13">
      <c r="A178" s="1056" t="s">
        <v>5</v>
      </c>
      <c r="B178" s="1068" t="s">
        <v>155</v>
      </c>
      <c r="D178" s="1069"/>
      <c r="E178" s="1070"/>
      <c r="F178" s="1072"/>
    </row>
    <row r="179" spans="1:6">
      <c r="B179" s="1068"/>
      <c r="D179" s="1069"/>
      <c r="E179" s="1070"/>
      <c r="F179" s="1072"/>
    </row>
    <row r="180" spans="1:6" s="1053" customFormat="1" ht="13">
      <c r="A180" s="1053" t="s">
        <v>117</v>
      </c>
      <c r="B180" s="1054" t="s">
        <v>201</v>
      </c>
      <c r="C180" s="1055"/>
      <c r="E180" s="1082"/>
      <c r="F180" s="1066"/>
    </row>
    <row r="181" spans="1:6" ht="78">
      <c r="B181" s="1058" t="s">
        <v>1295</v>
      </c>
    </row>
    <row r="182" spans="1:6" ht="26">
      <c r="A182" s="1062" t="s">
        <v>1296</v>
      </c>
      <c r="B182" s="1058" t="s">
        <v>1297</v>
      </c>
      <c r="C182" s="1059" t="s">
        <v>13</v>
      </c>
      <c r="D182" s="1056">
        <v>12</v>
      </c>
      <c r="E182" s="1061"/>
      <c r="F182" s="1061">
        <f>D182*E182</f>
        <v>0</v>
      </c>
    </row>
    <row r="183" spans="1:6">
      <c r="B183" s="1060"/>
    </row>
    <row r="184" spans="1:6" s="1053" customFormat="1" ht="14.25" customHeight="1">
      <c r="A184" s="1053" t="s">
        <v>118</v>
      </c>
      <c r="B184" s="1063" t="s">
        <v>202</v>
      </c>
      <c r="C184" s="1055"/>
      <c r="D184" s="1064"/>
      <c r="E184" s="1065"/>
      <c r="F184" s="1066"/>
    </row>
    <row r="185" spans="1:6" ht="247">
      <c r="B185" s="1058" t="s">
        <v>395</v>
      </c>
    </row>
    <row r="186" spans="1:6" ht="39">
      <c r="A186" s="1062"/>
      <c r="B186" s="1058" t="s">
        <v>396</v>
      </c>
    </row>
    <row r="187" spans="1:6" ht="26">
      <c r="A187" s="1056" t="s">
        <v>1298</v>
      </c>
      <c r="B187" s="1060" t="s">
        <v>1299</v>
      </c>
      <c r="C187" s="1059" t="s">
        <v>13</v>
      </c>
      <c r="D187" s="1056">
        <v>19</v>
      </c>
      <c r="E187" s="1061"/>
      <c r="F187" s="1061">
        <f>D187*E187</f>
        <v>0</v>
      </c>
    </row>
    <row r="188" spans="1:6">
      <c r="B188" s="1068"/>
      <c r="D188" s="1069"/>
      <c r="E188" s="1070"/>
      <c r="F188" s="1072"/>
    </row>
    <row r="189" spans="1:6" s="1053" customFormat="1" ht="13">
      <c r="A189" s="1053" t="s">
        <v>119</v>
      </c>
      <c r="B189" s="1063" t="s">
        <v>203</v>
      </c>
      <c r="C189" s="1055"/>
      <c r="D189" s="1064"/>
      <c r="E189" s="1065"/>
      <c r="F189" s="1066"/>
    </row>
    <row r="190" spans="1:6" ht="52">
      <c r="B190" s="1068" t="s">
        <v>1300</v>
      </c>
      <c r="D190" s="1069"/>
      <c r="E190" s="1070"/>
      <c r="F190" s="1072"/>
    </row>
    <row r="191" spans="1:6" ht="26">
      <c r="A191" s="1056" t="s">
        <v>1301</v>
      </c>
      <c r="B191" s="1068" t="s">
        <v>1302</v>
      </c>
      <c r="C191" s="1059" t="s">
        <v>13</v>
      </c>
      <c r="D191" s="1069">
        <v>5</v>
      </c>
      <c r="E191" s="1070"/>
      <c r="F191" s="1061">
        <f>D191*E191</f>
        <v>0</v>
      </c>
    </row>
    <row r="192" spans="1:6">
      <c r="E192" s="1083"/>
      <c r="F192" s="1072"/>
    </row>
    <row r="193" spans="1:6" s="1053" customFormat="1" ht="13">
      <c r="A193" s="1053" t="s">
        <v>120</v>
      </c>
      <c r="B193" s="1054" t="s">
        <v>1303</v>
      </c>
      <c r="C193" s="1055"/>
    </row>
    <row r="194" spans="1:6" ht="65">
      <c r="A194" s="1062"/>
      <c r="B194" s="1058" t="s">
        <v>1304</v>
      </c>
    </row>
    <row r="195" spans="1:6" ht="26">
      <c r="A195" s="1056" t="s">
        <v>1305</v>
      </c>
      <c r="B195" s="1060" t="s">
        <v>1306</v>
      </c>
      <c r="C195" s="1059" t="s">
        <v>13</v>
      </c>
      <c r="D195" s="1056">
        <v>21</v>
      </c>
      <c r="E195" s="1061"/>
      <c r="F195" s="1061">
        <f>D195*E195</f>
        <v>0</v>
      </c>
    </row>
    <row r="196" spans="1:6">
      <c r="B196" s="1068"/>
      <c r="D196" s="1069"/>
      <c r="E196" s="1070"/>
      <c r="F196" s="1072"/>
    </row>
    <row r="197" spans="1:6" s="1053" customFormat="1" ht="13">
      <c r="A197" s="1053" t="s">
        <v>121</v>
      </c>
      <c r="B197" s="1063" t="s">
        <v>1307</v>
      </c>
      <c r="C197" s="1055"/>
      <c r="D197" s="1064"/>
      <c r="E197" s="1065"/>
      <c r="F197" s="1066"/>
    </row>
    <row r="198" spans="1:6" ht="78">
      <c r="B198" s="1068" t="s">
        <v>1308</v>
      </c>
      <c r="D198" s="1069"/>
      <c r="E198" s="1070"/>
      <c r="F198" s="1072"/>
    </row>
    <row r="199" spans="1:6" ht="26">
      <c r="A199" s="1056" t="s">
        <v>1309</v>
      </c>
      <c r="B199" s="1058" t="s">
        <v>1310</v>
      </c>
      <c r="C199" s="1059" t="s">
        <v>13</v>
      </c>
      <c r="D199" s="1056">
        <v>1</v>
      </c>
      <c r="E199" s="1080"/>
      <c r="F199" s="1061">
        <f>D199*E199</f>
        <v>0</v>
      </c>
    </row>
    <row r="201" spans="1:6" ht="26">
      <c r="A201" s="1062" t="s">
        <v>122</v>
      </c>
      <c r="B201" s="1054" t="s">
        <v>1311</v>
      </c>
    </row>
    <row r="202" spans="1:6" ht="78">
      <c r="B202" s="1060" t="s">
        <v>1312</v>
      </c>
    </row>
    <row r="203" spans="1:6" ht="26">
      <c r="A203" s="1056" t="s">
        <v>1313</v>
      </c>
      <c r="B203" s="1068" t="s">
        <v>1314</v>
      </c>
      <c r="C203" s="1059" t="s">
        <v>56</v>
      </c>
      <c r="D203" s="1069">
        <v>1</v>
      </c>
      <c r="E203" s="1070"/>
      <c r="F203" s="1061">
        <f>D203*E203</f>
        <v>0</v>
      </c>
    </row>
    <row r="204" spans="1:6">
      <c r="B204" s="1068"/>
      <c r="D204" s="1069"/>
      <c r="E204" s="1070"/>
      <c r="F204" s="1072"/>
    </row>
    <row r="205" spans="1:6" ht="13">
      <c r="A205" s="1056" t="s">
        <v>5</v>
      </c>
      <c r="B205" s="1068" t="s">
        <v>204</v>
      </c>
      <c r="D205" s="1069"/>
      <c r="E205" s="1070"/>
      <c r="F205" s="1072">
        <f>SUM(F203+F199+F191+F195+F187+F182)</f>
        <v>0</v>
      </c>
    </row>
    <row r="206" spans="1:6">
      <c r="B206" s="1068"/>
      <c r="D206" s="1069"/>
      <c r="E206" s="1070"/>
      <c r="F206" s="1072"/>
    </row>
    <row r="207" spans="1:6" ht="13">
      <c r="A207" s="1056" t="s">
        <v>724</v>
      </c>
      <c r="B207" s="1068" t="s">
        <v>392</v>
      </c>
      <c r="D207" s="1069"/>
      <c r="E207" s="1070"/>
      <c r="F207" s="1072"/>
    </row>
    <row r="208" spans="1:6">
      <c r="B208" s="1068"/>
      <c r="D208" s="1069"/>
      <c r="E208" s="1070"/>
      <c r="F208" s="1072"/>
    </row>
    <row r="209" spans="1:6" ht="13">
      <c r="A209" s="1056" t="s">
        <v>1315</v>
      </c>
      <c r="B209" s="1068" t="s">
        <v>241</v>
      </c>
      <c r="D209" s="1069"/>
      <c r="E209" s="1070"/>
      <c r="F209" s="1072"/>
    </row>
    <row r="210" spans="1:6">
      <c r="E210" s="1083"/>
      <c r="F210" s="1072"/>
    </row>
    <row r="211" spans="1:6" ht="13">
      <c r="A211" s="1056" t="s">
        <v>1316</v>
      </c>
      <c r="B211" s="1058" t="s">
        <v>1317</v>
      </c>
    </row>
    <row r="212" spans="1:6" ht="221">
      <c r="A212" s="1062"/>
      <c r="B212" s="1058" t="s">
        <v>1318</v>
      </c>
    </row>
    <row r="213" spans="1:6" ht="26">
      <c r="B213" s="1060" t="s">
        <v>1319</v>
      </c>
    </row>
    <row r="214" spans="1:6" ht="13">
      <c r="A214" s="1056" t="s">
        <v>1320</v>
      </c>
      <c r="B214" s="1068" t="s">
        <v>1321</v>
      </c>
      <c r="C214" s="1059" t="s">
        <v>42</v>
      </c>
      <c r="D214" s="1069">
        <v>315</v>
      </c>
      <c r="E214" s="1070"/>
      <c r="F214" s="1061">
        <f>D214*E214</f>
        <v>0</v>
      </c>
    </row>
    <row r="216" spans="1:6" ht="13">
      <c r="A216" s="1062" t="s">
        <v>1322</v>
      </c>
      <c r="B216" s="1054" t="s">
        <v>1323</v>
      </c>
    </row>
    <row r="217" spans="1:6" ht="39">
      <c r="B217" s="1060" t="s">
        <v>1324</v>
      </c>
    </row>
    <row r="218" spans="1:6" ht="13">
      <c r="A218" s="1056" t="s">
        <v>1325</v>
      </c>
      <c r="B218" s="1068" t="s">
        <v>1326</v>
      </c>
      <c r="C218" s="1059" t="s">
        <v>42</v>
      </c>
      <c r="D218" s="1069">
        <v>315</v>
      </c>
      <c r="E218" s="1070"/>
      <c r="F218" s="1061">
        <f>D218*E218</f>
        <v>0</v>
      </c>
    </row>
    <row r="219" spans="1:6">
      <c r="B219" s="1068"/>
      <c r="D219" s="1069"/>
      <c r="E219" s="1070"/>
      <c r="F219" s="1072"/>
    </row>
    <row r="220" spans="1:6" ht="13">
      <c r="A220" s="1056" t="s">
        <v>1315</v>
      </c>
      <c r="B220" s="1068" t="s">
        <v>460</v>
      </c>
      <c r="D220" s="1069"/>
      <c r="E220" s="1070"/>
      <c r="F220" s="1072">
        <f>SUM(F214+F218)</f>
        <v>0</v>
      </c>
    </row>
    <row r="221" spans="1:6">
      <c r="E221" s="1083"/>
      <c r="F221" s="1072"/>
    </row>
    <row r="222" spans="1:6" ht="13">
      <c r="A222" s="1056" t="s">
        <v>1327</v>
      </c>
      <c r="B222" s="1058" t="s">
        <v>245</v>
      </c>
    </row>
    <row r="223" spans="1:6">
      <c r="A223" s="1062"/>
      <c r="B223" s="1054"/>
    </row>
    <row r="224" spans="1:6" ht="13">
      <c r="A224" s="1056" t="s">
        <v>1328</v>
      </c>
      <c r="B224" s="1060" t="s">
        <v>1329</v>
      </c>
    </row>
    <row r="225" spans="1:6" ht="234">
      <c r="B225" s="1068" t="s">
        <v>1330</v>
      </c>
      <c r="D225" s="1069"/>
      <c r="E225" s="1070"/>
      <c r="F225" s="1072"/>
    </row>
    <row r="226" spans="1:6" ht="52">
      <c r="B226" s="1068" t="s">
        <v>1331</v>
      </c>
      <c r="D226" s="1069"/>
      <c r="E226" s="1070"/>
      <c r="F226" s="1072"/>
    </row>
    <row r="227" spans="1:6" ht="13">
      <c r="A227" s="1056" t="s">
        <v>1332</v>
      </c>
      <c r="B227" s="1068" t="s">
        <v>1333</v>
      </c>
      <c r="C227" s="1059" t="s">
        <v>397</v>
      </c>
      <c r="D227" s="1069">
        <v>40</v>
      </c>
      <c r="E227" s="1070"/>
      <c r="F227" s="1061">
        <f>D227*E227</f>
        <v>0</v>
      </c>
    </row>
    <row r="228" spans="1:6" ht="13">
      <c r="A228" s="1056" t="s">
        <v>1334</v>
      </c>
      <c r="B228" s="1068" t="s">
        <v>1335</v>
      </c>
      <c r="C228" s="1059" t="s">
        <v>397</v>
      </c>
      <c r="D228" s="1069">
        <v>60</v>
      </c>
      <c r="E228" s="1070"/>
      <c r="F228" s="1061">
        <f>D228*E228</f>
        <v>0</v>
      </c>
    </row>
    <row r="229" spans="1:6" ht="13">
      <c r="A229" s="1056" t="s">
        <v>1336</v>
      </c>
      <c r="B229" s="1068" t="s">
        <v>1337</v>
      </c>
      <c r="C229" s="1059" t="s">
        <v>397</v>
      </c>
      <c r="D229" s="1069">
        <v>30</v>
      </c>
      <c r="E229" s="1070"/>
      <c r="F229" s="1061">
        <f>D229*E229</f>
        <v>0</v>
      </c>
    </row>
    <row r="230" spans="1:6">
      <c r="E230" s="1083"/>
      <c r="F230" s="1072">
        <f>SUM(F227+F228+F229)</f>
        <v>0</v>
      </c>
    </row>
    <row r="232" spans="1:6" ht="13">
      <c r="A232" s="1062" t="s">
        <v>1338</v>
      </c>
      <c r="B232" s="1054" t="s">
        <v>398</v>
      </c>
    </row>
    <row r="233" spans="1:6" ht="78">
      <c r="B233" s="1060" t="s">
        <v>1339</v>
      </c>
    </row>
    <row r="234" spans="1:6" ht="13">
      <c r="A234" s="1056" t="s">
        <v>1340</v>
      </c>
      <c r="B234" s="1068" t="s">
        <v>1333</v>
      </c>
      <c r="C234" s="1059" t="s">
        <v>49</v>
      </c>
      <c r="D234" s="1069">
        <v>40</v>
      </c>
      <c r="E234" s="1070"/>
      <c r="F234" s="1061">
        <f>D234*E234</f>
        <v>0</v>
      </c>
    </row>
    <row r="235" spans="1:6" ht="13">
      <c r="A235" s="1056" t="s">
        <v>1341</v>
      </c>
      <c r="B235" s="1068" t="s">
        <v>1335</v>
      </c>
      <c r="C235" s="1059" t="s">
        <v>49</v>
      </c>
      <c r="D235" s="1069">
        <v>60</v>
      </c>
      <c r="E235" s="1070"/>
      <c r="F235" s="1061">
        <f>D235*E235</f>
        <v>0</v>
      </c>
    </row>
    <row r="236" spans="1:6" ht="13">
      <c r="A236" s="1056" t="s">
        <v>1342</v>
      </c>
      <c r="B236" s="1068" t="s">
        <v>1337</v>
      </c>
      <c r="C236" s="1059" t="s">
        <v>49</v>
      </c>
      <c r="D236" s="1069">
        <v>30</v>
      </c>
      <c r="E236" s="1070"/>
      <c r="F236" s="1061">
        <f>D236*E236</f>
        <v>0</v>
      </c>
    </row>
    <row r="237" spans="1:6">
      <c r="B237" s="1068"/>
      <c r="D237" s="1069"/>
      <c r="E237" s="1070"/>
      <c r="F237" s="1072">
        <f>SUM(F236+F235+F234)</f>
        <v>0</v>
      </c>
    </row>
    <row r="238" spans="1:6">
      <c r="E238" s="1083"/>
      <c r="F238" s="1072"/>
    </row>
    <row r="239" spans="1:6" s="1053" customFormat="1" ht="13">
      <c r="A239" s="1053" t="s">
        <v>1343</v>
      </c>
      <c r="B239" s="1054" t="s">
        <v>399</v>
      </c>
      <c r="C239" s="1055"/>
    </row>
    <row r="240" spans="1:6" ht="143">
      <c r="A240" s="1062"/>
      <c r="B240" s="1058" t="s">
        <v>1344</v>
      </c>
    </row>
    <row r="241" spans="1:6" ht="13">
      <c r="A241" s="1056" t="s">
        <v>1345</v>
      </c>
      <c r="B241" s="1060" t="s">
        <v>1333</v>
      </c>
      <c r="C241" s="1059" t="s">
        <v>397</v>
      </c>
      <c r="D241" s="1056">
        <v>6</v>
      </c>
      <c r="E241" s="1061"/>
      <c r="F241" s="1061">
        <f>D241*E241</f>
        <v>0</v>
      </c>
    </row>
    <row r="242" spans="1:6" ht="13">
      <c r="A242" s="1056" t="s">
        <v>1346</v>
      </c>
      <c r="B242" s="1068" t="s">
        <v>1335</v>
      </c>
      <c r="C242" s="1059" t="s">
        <v>397</v>
      </c>
      <c r="D242" s="1069">
        <v>13.5</v>
      </c>
      <c r="E242" s="1070"/>
      <c r="F242" s="1061">
        <f>D242*E242</f>
        <v>0</v>
      </c>
    </row>
    <row r="243" spans="1:6" ht="13">
      <c r="A243" s="1056" t="s">
        <v>1347</v>
      </c>
      <c r="B243" s="1058" t="s">
        <v>1337</v>
      </c>
      <c r="C243" s="1059" t="s">
        <v>397</v>
      </c>
      <c r="D243" s="1056">
        <v>4</v>
      </c>
      <c r="E243" s="1061"/>
      <c r="F243" s="1061">
        <f>D243*E243</f>
        <v>0</v>
      </c>
    </row>
    <row r="244" spans="1:6">
      <c r="A244" s="1062"/>
      <c r="B244" s="1054"/>
      <c r="F244" s="1061">
        <f>SUM(F241+F242+F243)</f>
        <v>0</v>
      </c>
    </row>
    <row r="245" spans="1:6">
      <c r="B245" s="1060"/>
    </row>
    <row r="246" spans="1:6" s="1053" customFormat="1" ht="13">
      <c r="A246" s="1053" t="s">
        <v>1348</v>
      </c>
      <c r="B246" s="1063" t="s">
        <v>400</v>
      </c>
      <c r="C246" s="1055"/>
      <c r="D246" s="1064"/>
      <c r="E246" s="1065"/>
      <c r="F246" s="1066"/>
    </row>
    <row r="247" spans="1:6" ht="169">
      <c r="B247" s="1058" t="s">
        <v>1349</v>
      </c>
    </row>
    <row r="248" spans="1:6" ht="13">
      <c r="A248" s="1062" t="s">
        <v>1350</v>
      </c>
      <c r="B248" s="1058" t="s">
        <v>1333</v>
      </c>
      <c r="C248" s="1059" t="s">
        <v>397</v>
      </c>
      <c r="D248" s="1056">
        <v>15</v>
      </c>
      <c r="E248" s="1061"/>
      <c r="F248" s="1061">
        <f>D248*E248</f>
        <v>0</v>
      </c>
    </row>
    <row r="249" spans="1:6">
      <c r="B249" s="1060"/>
    </row>
    <row r="250" spans="1:6" s="1053" customFormat="1" ht="13">
      <c r="A250" s="1053" t="s">
        <v>1351</v>
      </c>
      <c r="B250" s="1063" t="s">
        <v>401</v>
      </c>
      <c r="C250" s="1055"/>
      <c r="D250" s="1064"/>
      <c r="E250" s="1065"/>
      <c r="F250" s="1066"/>
    </row>
    <row r="251" spans="1:6" ht="117">
      <c r="B251" s="1068" t="s">
        <v>1352</v>
      </c>
      <c r="D251" s="1069"/>
      <c r="E251" s="1070"/>
      <c r="F251" s="1072"/>
    </row>
    <row r="252" spans="1:6" ht="13">
      <c r="A252" s="1056" t="s">
        <v>1353</v>
      </c>
      <c r="B252" s="1068" t="s">
        <v>1333</v>
      </c>
      <c r="C252" s="1059" t="s">
        <v>397</v>
      </c>
      <c r="D252" s="1069">
        <v>25</v>
      </c>
      <c r="E252" s="1070"/>
      <c r="F252" s="1061">
        <f>D252*E252</f>
        <v>0</v>
      </c>
    </row>
    <row r="253" spans="1:6" ht="13">
      <c r="A253" s="1056" t="s">
        <v>1354</v>
      </c>
      <c r="B253" s="1068" t="s">
        <v>1337</v>
      </c>
      <c r="C253" s="1059" t="s">
        <v>397</v>
      </c>
      <c r="D253" s="1069">
        <v>30</v>
      </c>
      <c r="E253" s="1070"/>
      <c r="F253" s="1061">
        <f>D253*E253</f>
        <v>0</v>
      </c>
    </row>
    <row r="254" spans="1:6">
      <c r="B254" s="1068"/>
      <c r="D254" s="1069"/>
      <c r="E254" s="1070"/>
      <c r="F254" s="1072">
        <f>SUM(F252+F253)</f>
        <v>0</v>
      </c>
    </row>
    <row r="255" spans="1:6">
      <c r="E255" s="1083"/>
      <c r="F255" s="1072"/>
    </row>
    <row r="256" spans="1:6" ht="13">
      <c r="A256" s="1062" t="s">
        <v>1355</v>
      </c>
      <c r="B256" s="1054" t="s">
        <v>402</v>
      </c>
    </row>
    <row r="257" spans="1:6" ht="52">
      <c r="B257" s="1060" t="s">
        <v>403</v>
      </c>
    </row>
    <row r="258" spans="1:6" ht="13">
      <c r="A258" s="1056" t="s">
        <v>1356</v>
      </c>
      <c r="B258" s="1060" t="s">
        <v>404</v>
      </c>
      <c r="C258" s="1059" t="s">
        <v>397</v>
      </c>
      <c r="D258" s="1056">
        <v>130</v>
      </c>
      <c r="E258" s="1061"/>
      <c r="F258" s="1061">
        <f>D258*E258</f>
        <v>0</v>
      </c>
    </row>
    <row r="259" spans="1:6">
      <c r="B259" s="1068"/>
      <c r="D259" s="1069"/>
      <c r="E259" s="1070"/>
      <c r="F259" s="1072"/>
    </row>
    <row r="260" spans="1:6" s="1053" customFormat="1" ht="13">
      <c r="A260" s="1053" t="s">
        <v>1327</v>
      </c>
      <c r="B260" s="1054" t="s">
        <v>405</v>
      </c>
      <c r="C260" s="1055"/>
      <c r="F260" s="1081">
        <f>SUM(F258+F254+F248+F244+F237+F230)</f>
        <v>0</v>
      </c>
    </row>
    <row r="261" spans="1:6">
      <c r="A261" s="1062"/>
      <c r="B261" s="1054"/>
    </row>
    <row r="262" spans="1:6" ht="13">
      <c r="A262" s="1056" t="s">
        <v>1357</v>
      </c>
      <c r="B262" s="1060" t="s">
        <v>391</v>
      </c>
    </row>
    <row r="263" spans="1:6">
      <c r="B263" s="1060"/>
    </row>
    <row r="264" spans="1:6" s="1053" customFormat="1" ht="13">
      <c r="A264" s="1053" t="s">
        <v>1358</v>
      </c>
      <c r="B264" s="1063" t="s">
        <v>1359</v>
      </c>
      <c r="C264" s="1055"/>
      <c r="D264" s="1064"/>
      <c r="E264" s="1065"/>
      <c r="F264" s="1066"/>
    </row>
    <row r="265" spans="1:6" ht="91">
      <c r="B265" s="1068" t="s">
        <v>1360</v>
      </c>
      <c r="D265" s="1069"/>
      <c r="E265" s="1070"/>
      <c r="F265" s="1072"/>
    </row>
    <row r="266" spans="1:6">
      <c r="B266" s="1068"/>
      <c r="D266" s="1069"/>
      <c r="E266" s="1070"/>
      <c r="F266" s="1072"/>
    </row>
    <row r="267" spans="1:6">
      <c r="B267" s="1068"/>
      <c r="D267" s="1069"/>
      <c r="E267" s="1070"/>
      <c r="F267" s="1072"/>
    </row>
    <row r="268" spans="1:6">
      <c r="A268" s="1056" t="s">
        <v>1361</v>
      </c>
      <c r="B268" s="1068"/>
      <c r="C268" s="1059" t="s">
        <v>135</v>
      </c>
      <c r="D268" s="1069">
        <v>1</v>
      </c>
      <c r="E268" s="1070"/>
      <c r="F268" s="1061">
        <f>D268*E268</f>
        <v>0</v>
      </c>
    </row>
    <row r="269" spans="1:6">
      <c r="B269" s="1068"/>
      <c r="D269" s="1069"/>
      <c r="E269" s="1070"/>
      <c r="F269" s="1072"/>
    </row>
    <row r="270" spans="1:6" s="1053" customFormat="1" ht="13">
      <c r="A270" s="1053" t="s">
        <v>1362</v>
      </c>
      <c r="B270" s="1063" t="s">
        <v>1363</v>
      </c>
      <c r="C270" s="1055"/>
      <c r="D270" s="1064"/>
      <c r="E270" s="1065"/>
      <c r="F270" s="1066"/>
    </row>
    <row r="271" spans="1:6" ht="130">
      <c r="B271" s="1068" t="s">
        <v>406</v>
      </c>
      <c r="D271" s="1069"/>
      <c r="E271" s="1070"/>
      <c r="F271" s="1072"/>
    </row>
    <row r="272" spans="1:6" ht="13">
      <c r="A272" s="1056" t="s">
        <v>1364</v>
      </c>
      <c r="B272" s="1058" t="s">
        <v>407</v>
      </c>
      <c r="C272" s="1059" t="s">
        <v>397</v>
      </c>
      <c r="D272" s="1056">
        <v>2</v>
      </c>
      <c r="E272" s="1080"/>
      <c r="F272" s="1061">
        <f>D272*E272</f>
        <v>0</v>
      </c>
    </row>
    <row r="273" spans="1:6" ht="13">
      <c r="A273" s="1062" t="s">
        <v>1365</v>
      </c>
      <c r="B273" s="1058" t="s">
        <v>457</v>
      </c>
      <c r="C273" s="1059" t="s">
        <v>397</v>
      </c>
      <c r="D273" s="1056">
        <v>1.5</v>
      </c>
      <c r="E273" s="1061"/>
      <c r="F273" s="1061">
        <f>D273*E273</f>
        <v>0</v>
      </c>
    </row>
    <row r="274" spans="1:6">
      <c r="B274" s="1060"/>
      <c r="F274" s="1061">
        <f>SUM(F272:G273)</f>
        <v>0</v>
      </c>
    </row>
    <row r="275" spans="1:6">
      <c r="B275" s="1068"/>
      <c r="D275" s="1069"/>
      <c r="E275" s="1070"/>
      <c r="F275" s="1072"/>
    </row>
    <row r="276" spans="1:6" s="1053" customFormat="1" ht="13">
      <c r="A276" s="1053" t="s">
        <v>1366</v>
      </c>
      <c r="B276" s="1063" t="s">
        <v>408</v>
      </c>
      <c r="C276" s="1055"/>
      <c r="D276" s="1064"/>
      <c r="E276" s="1065"/>
      <c r="F276" s="1066"/>
    </row>
    <row r="277" spans="1:6" ht="234">
      <c r="B277" s="1068" t="s">
        <v>409</v>
      </c>
      <c r="D277" s="1069"/>
      <c r="E277" s="1070"/>
      <c r="F277" s="1072"/>
    </row>
    <row r="278" spans="1:6" ht="26">
      <c r="B278" s="1068" t="s">
        <v>410</v>
      </c>
      <c r="D278" s="1069"/>
      <c r="E278" s="1070"/>
      <c r="F278" s="1072"/>
    </row>
    <row r="279" spans="1:6" ht="13">
      <c r="A279" s="1056" t="s">
        <v>1367</v>
      </c>
      <c r="B279" s="1058" t="s">
        <v>411</v>
      </c>
      <c r="C279" s="1059" t="s">
        <v>56</v>
      </c>
      <c r="D279" s="1056">
        <v>1</v>
      </c>
      <c r="E279" s="1080"/>
      <c r="F279" s="1061">
        <f>D279*E279</f>
        <v>0</v>
      </c>
    </row>
    <row r="281" spans="1:6" ht="13">
      <c r="A281" s="1062" t="s">
        <v>1368</v>
      </c>
      <c r="B281" s="1054" t="s">
        <v>412</v>
      </c>
    </row>
    <row r="282" spans="1:6" ht="130">
      <c r="B282" s="1060" t="s">
        <v>1369</v>
      </c>
    </row>
    <row r="283" spans="1:6" ht="13">
      <c r="A283" s="1056" t="s">
        <v>1370</v>
      </c>
      <c r="B283" s="1068" t="s">
        <v>1371</v>
      </c>
      <c r="C283" s="1059" t="s">
        <v>13</v>
      </c>
      <c r="D283" s="1069">
        <v>25</v>
      </c>
      <c r="E283" s="1070"/>
      <c r="F283" s="1061">
        <f>D283*E283</f>
        <v>0</v>
      </c>
    </row>
    <row r="284" spans="1:6" ht="13">
      <c r="A284" s="1056" t="s">
        <v>1372</v>
      </c>
      <c r="B284" s="1068" t="s">
        <v>1373</v>
      </c>
      <c r="C284" s="1059" t="s">
        <v>13</v>
      </c>
      <c r="D284" s="1069">
        <v>14</v>
      </c>
      <c r="E284" s="1070"/>
      <c r="F284" s="1061">
        <f>D284*E284</f>
        <v>0</v>
      </c>
    </row>
    <row r="285" spans="1:6">
      <c r="E285" s="1083"/>
      <c r="F285" s="1072">
        <f>SUM(F283+F284)</f>
        <v>0</v>
      </c>
    </row>
    <row r="287" spans="1:6" ht="13">
      <c r="A287" s="1062" t="s">
        <v>1374</v>
      </c>
      <c r="B287" s="1054" t="s">
        <v>413</v>
      </c>
    </row>
    <row r="288" spans="1:6" ht="65">
      <c r="B288" s="1060" t="s">
        <v>414</v>
      </c>
    </row>
    <row r="289" spans="1:6" ht="13">
      <c r="A289" s="1056" t="s">
        <v>1375</v>
      </c>
      <c r="B289" s="1068" t="s">
        <v>407</v>
      </c>
      <c r="C289" s="1059" t="s">
        <v>49</v>
      </c>
      <c r="D289" s="1069">
        <v>5</v>
      </c>
      <c r="E289" s="1070"/>
      <c r="F289" s="1061">
        <f>D289*E289</f>
        <v>0</v>
      </c>
    </row>
    <row r="291" spans="1:6" ht="13">
      <c r="A291" s="1062" t="s">
        <v>1376</v>
      </c>
      <c r="B291" s="1054" t="s">
        <v>1377</v>
      </c>
    </row>
    <row r="292" spans="1:6" ht="65">
      <c r="B292" s="1060" t="s">
        <v>1378</v>
      </c>
    </row>
    <row r="293" spans="1:6" ht="13">
      <c r="A293" s="1056" t="s">
        <v>1379</v>
      </c>
      <c r="B293" s="1068" t="s">
        <v>1240</v>
      </c>
      <c r="C293" s="1059" t="s">
        <v>56</v>
      </c>
      <c r="D293" s="1069">
        <v>1</v>
      </c>
      <c r="E293" s="1070"/>
      <c r="F293" s="1061">
        <f>D293*E293</f>
        <v>0</v>
      </c>
    </row>
    <row r="295" spans="1:6" ht="13">
      <c r="A295" s="1062" t="s">
        <v>1357</v>
      </c>
      <c r="B295" s="1054" t="s">
        <v>415</v>
      </c>
      <c r="F295" s="1061">
        <f>SUM(F293+F285+F289+F279+F274+F268)</f>
        <v>0</v>
      </c>
    </row>
    <row r="296" spans="1:6">
      <c r="B296" s="1060"/>
    </row>
    <row r="297" spans="1:6" ht="13">
      <c r="A297" s="1056" t="s">
        <v>1380</v>
      </c>
      <c r="B297" s="1068" t="s">
        <v>392</v>
      </c>
      <c r="D297" s="1069"/>
      <c r="E297" s="1070"/>
      <c r="F297" s="1072"/>
    </row>
    <row r="299" spans="1:6" ht="13">
      <c r="A299" s="1062" t="s">
        <v>1381</v>
      </c>
      <c r="B299" s="1054" t="s">
        <v>1382</v>
      </c>
    </row>
    <row r="300" spans="1:6" ht="91">
      <c r="B300" s="1060" t="s">
        <v>1383</v>
      </c>
    </row>
    <row r="301" spans="1:6" ht="13">
      <c r="A301" s="1056" t="s">
        <v>1384</v>
      </c>
      <c r="B301" s="1068" t="s">
        <v>1385</v>
      </c>
      <c r="C301" s="1059" t="s">
        <v>42</v>
      </c>
      <c r="D301" s="1069">
        <v>2</v>
      </c>
      <c r="E301" s="1070"/>
      <c r="F301" s="1061">
        <f t="shared" ref="F301:F306" si="1">D301*E301</f>
        <v>0</v>
      </c>
    </row>
    <row r="302" spans="1:6" ht="13">
      <c r="A302" s="1056" t="s">
        <v>1384</v>
      </c>
      <c r="B302" s="1068" t="s">
        <v>1386</v>
      </c>
      <c r="C302" s="1059" t="s">
        <v>42</v>
      </c>
      <c r="D302" s="1069">
        <v>5</v>
      </c>
      <c r="E302" s="1070"/>
      <c r="F302" s="1061">
        <f t="shared" si="1"/>
        <v>0</v>
      </c>
    </row>
    <row r="303" spans="1:6" ht="13">
      <c r="A303" s="1056" t="s">
        <v>1387</v>
      </c>
      <c r="B303" s="1068" t="s">
        <v>1388</v>
      </c>
      <c r="C303" s="1059" t="s">
        <v>42</v>
      </c>
      <c r="D303" s="1069">
        <v>4</v>
      </c>
      <c r="E303" s="1070"/>
      <c r="F303" s="1061">
        <f t="shared" si="1"/>
        <v>0</v>
      </c>
    </row>
    <row r="304" spans="1:6" ht="13">
      <c r="A304" s="1056" t="s">
        <v>1389</v>
      </c>
      <c r="B304" s="1058" t="s">
        <v>89</v>
      </c>
      <c r="C304" s="1059" t="s">
        <v>42</v>
      </c>
      <c r="D304" s="1056">
        <v>13</v>
      </c>
      <c r="E304" s="1061"/>
      <c r="F304" s="1061">
        <f t="shared" si="1"/>
        <v>0</v>
      </c>
    </row>
    <row r="305" spans="1:6" ht="13">
      <c r="A305" s="1062" t="s">
        <v>1390</v>
      </c>
      <c r="B305" s="1058" t="s">
        <v>88</v>
      </c>
      <c r="C305" s="1059" t="s">
        <v>42</v>
      </c>
      <c r="D305" s="1056">
        <v>45</v>
      </c>
      <c r="E305" s="1061"/>
      <c r="F305" s="1061">
        <f t="shared" si="1"/>
        <v>0</v>
      </c>
    </row>
    <row r="306" spans="1:6" ht="13">
      <c r="A306" s="1056" t="s">
        <v>1391</v>
      </c>
      <c r="B306" s="1060" t="s">
        <v>557</v>
      </c>
      <c r="C306" s="1059" t="s">
        <v>42</v>
      </c>
      <c r="D306" s="1056">
        <v>55</v>
      </c>
      <c r="E306" s="1061"/>
      <c r="F306" s="1061">
        <f t="shared" si="1"/>
        <v>0</v>
      </c>
    </row>
    <row r="307" spans="1:6">
      <c r="B307" s="1068"/>
      <c r="D307" s="1069"/>
      <c r="E307" s="1070"/>
      <c r="F307" s="1072">
        <f>SUM(F301:F306)</f>
        <v>0</v>
      </c>
    </row>
    <row r="309" spans="1:6" ht="13">
      <c r="A309" s="1062" t="s">
        <v>1392</v>
      </c>
      <c r="B309" s="1054" t="s">
        <v>416</v>
      </c>
    </row>
    <row r="310" spans="1:6" ht="104">
      <c r="B310" s="1060" t="s">
        <v>417</v>
      </c>
    </row>
    <row r="311" spans="1:6" ht="13">
      <c r="A311" s="1056" t="s">
        <v>1393</v>
      </c>
      <c r="B311" s="1068" t="s">
        <v>418</v>
      </c>
      <c r="C311" s="1059" t="s">
        <v>42</v>
      </c>
      <c r="D311" s="1069">
        <v>50</v>
      </c>
      <c r="E311" s="1070"/>
      <c r="F311" s="1061">
        <f>D311*E311</f>
        <v>0</v>
      </c>
    </row>
    <row r="313" spans="1:6" ht="13">
      <c r="A313" s="1062" t="s">
        <v>1394</v>
      </c>
      <c r="B313" s="1054" t="s">
        <v>1395</v>
      </c>
    </row>
    <row r="314" spans="1:6" ht="52">
      <c r="B314" s="1060" t="s">
        <v>1396</v>
      </c>
    </row>
    <row r="315" spans="1:6" ht="13">
      <c r="A315" s="1056" t="s">
        <v>1397</v>
      </c>
      <c r="B315" s="1068" t="s">
        <v>1398</v>
      </c>
      <c r="C315" s="1059" t="s">
        <v>13</v>
      </c>
      <c r="D315" s="1069">
        <v>3</v>
      </c>
      <c r="E315" s="1070"/>
      <c r="F315" s="1061">
        <f>D315*E315</f>
        <v>0</v>
      </c>
    </row>
    <row r="317" spans="1:6" ht="13">
      <c r="A317" s="1062" t="s">
        <v>1399</v>
      </c>
      <c r="B317" s="1054" t="s">
        <v>1400</v>
      </c>
    </row>
    <row r="318" spans="1:6" ht="78">
      <c r="B318" s="1060" t="s">
        <v>1401</v>
      </c>
    </row>
    <row r="319" spans="1:6" ht="26">
      <c r="A319" s="1056" t="s">
        <v>1402</v>
      </c>
      <c r="B319" s="1068" t="s">
        <v>1403</v>
      </c>
      <c r="C319" s="1059" t="s">
        <v>13</v>
      </c>
      <c r="D319" s="1069">
        <v>2</v>
      </c>
      <c r="E319" s="1070"/>
      <c r="F319" s="1061">
        <f>D319*E319</f>
        <v>0</v>
      </c>
    </row>
    <row r="321" spans="1:6" ht="13">
      <c r="A321" s="1053" t="s">
        <v>1404</v>
      </c>
      <c r="B321" s="1054" t="s">
        <v>1405</v>
      </c>
      <c r="C321" s="1055"/>
      <c r="D321" s="1053"/>
      <c r="E321" s="1053"/>
      <c r="F321" s="1066"/>
    </row>
    <row r="322" spans="1:6" ht="52">
      <c r="B322" s="1058" t="s">
        <v>1406</v>
      </c>
    </row>
    <row r="323" spans="1:6">
      <c r="A323" s="1056" t="s">
        <v>1407</v>
      </c>
      <c r="C323" s="1059" t="s">
        <v>13</v>
      </c>
      <c r="D323" s="1056">
        <v>1</v>
      </c>
      <c r="E323" s="1061"/>
      <c r="F323" s="1061">
        <f>D323*E323</f>
        <v>0</v>
      </c>
    </row>
    <row r="325" spans="1:6" ht="13">
      <c r="A325" s="1062" t="s">
        <v>1408</v>
      </c>
      <c r="B325" s="1054" t="s">
        <v>1409</v>
      </c>
    </row>
    <row r="326" spans="1:6" ht="52">
      <c r="B326" s="1060" t="s">
        <v>1410</v>
      </c>
    </row>
    <row r="327" spans="1:6" ht="13">
      <c r="A327" s="1056" t="s">
        <v>1411</v>
      </c>
      <c r="B327" s="1060" t="s">
        <v>1412</v>
      </c>
      <c r="C327" s="1059" t="s">
        <v>13</v>
      </c>
      <c r="D327" s="1056">
        <v>1</v>
      </c>
      <c r="E327" s="1061"/>
      <c r="F327" s="1061">
        <f>D327*E327</f>
        <v>0</v>
      </c>
    </row>
    <row r="328" spans="1:6">
      <c r="B328" s="1068"/>
      <c r="D328" s="1069"/>
      <c r="E328" s="1070"/>
      <c r="F328" s="1072"/>
    </row>
    <row r="329" spans="1:6" ht="13">
      <c r="A329" s="1056" t="s">
        <v>1413</v>
      </c>
      <c r="B329" s="1054" t="s">
        <v>1414</v>
      </c>
    </row>
    <row r="330" spans="1:6" ht="26">
      <c r="A330" s="1062"/>
      <c r="B330" s="1058" t="s">
        <v>1415</v>
      </c>
    </row>
    <row r="331" spans="1:6">
      <c r="A331" s="1056" t="s">
        <v>1416</v>
      </c>
      <c r="B331" s="1060"/>
      <c r="C331" s="1059" t="s">
        <v>13</v>
      </c>
      <c r="D331" s="1056">
        <v>1</v>
      </c>
      <c r="E331" s="1061"/>
      <c r="F331" s="1061">
        <f>D331*E331</f>
        <v>0</v>
      </c>
    </row>
    <row r="332" spans="1:6">
      <c r="B332" s="1068"/>
      <c r="D332" s="1069"/>
      <c r="E332" s="1070"/>
      <c r="F332" s="1072"/>
    </row>
    <row r="333" spans="1:6" s="1053" customFormat="1" ht="13">
      <c r="A333" s="1053" t="s">
        <v>1417</v>
      </c>
      <c r="B333" s="1054" t="s">
        <v>1418</v>
      </c>
      <c r="C333" s="1055"/>
    </row>
    <row r="334" spans="1:6" ht="156">
      <c r="A334" s="1062"/>
      <c r="B334" s="1058" t="s">
        <v>1419</v>
      </c>
    </row>
    <row r="335" spans="1:6" ht="13">
      <c r="A335" s="1056" t="s">
        <v>1420</v>
      </c>
      <c r="B335" s="1060" t="s">
        <v>419</v>
      </c>
      <c r="C335" s="1059" t="s">
        <v>42</v>
      </c>
      <c r="D335" s="1056">
        <v>50</v>
      </c>
      <c r="E335" s="1061"/>
      <c r="F335" s="1061">
        <f>D335*E335</f>
        <v>0</v>
      </c>
    </row>
    <row r="336" spans="1:6">
      <c r="B336" s="1060"/>
    </row>
    <row r="337" spans="1:6" s="1053" customFormat="1" ht="13">
      <c r="A337" s="1053" t="s">
        <v>1421</v>
      </c>
      <c r="B337" s="1063" t="s">
        <v>1422</v>
      </c>
      <c r="C337" s="1055"/>
      <c r="D337" s="1064"/>
      <c r="E337" s="1065"/>
      <c r="F337" s="1066"/>
    </row>
    <row r="338" spans="1:6" ht="208">
      <c r="B338" s="1058" t="s">
        <v>1423</v>
      </c>
    </row>
    <row r="339" spans="1:6" ht="13">
      <c r="A339" s="1062" t="s">
        <v>1424</v>
      </c>
      <c r="B339" s="1058" t="s">
        <v>1425</v>
      </c>
      <c r="C339" s="1059" t="s">
        <v>42</v>
      </c>
      <c r="D339" s="1056">
        <v>91</v>
      </c>
      <c r="E339" s="1061"/>
      <c r="F339" s="1061">
        <f>D339*E339</f>
        <v>0</v>
      </c>
    </row>
    <row r="340" spans="1:6">
      <c r="B340" s="1060"/>
    </row>
    <row r="341" spans="1:6">
      <c r="B341" s="1068"/>
      <c r="D341" s="1069"/>
      <c r="E341" s="1070"/>
      <c r="F341" s="1072"/>
    </row>
    <row r="342" spans="1:6" s="1053" customFormat="1" ht="13">
      <c r="A342" s="1053" t="s">
        <v>1426</v>
      </c>
      <c r="B342" s="1054" t="s">
        <v>1427</v>
      </c>
      <c r="C342" s="1055"/>
    </row>
    <row r="343" spans="1:6" ht="26">
      <c r="A343" s="1062"/>
      <c r="B343" s="1058" t="s">
        <v>1428</v>
      </c>
    </row>
    <row r="344" spans="1:6" ht="13">
      <c r="A344" s="1056" t="s">
        <v>1429</v>
      </c>
      <c r="B344" s="1060" t="s">
        <v>1425</v>
      </c>
      <c r="C344" s="1059" t="s">
        <v>42</v>
      </c>
      <c r="D344" s="1056">
        <v>60</v>
      </c>
      <c r="E344" s="1061"/>
      <c r="F344" s="1061">
        <f>D344*E344</f>
        <v>0</v>
      </c>
    </row>
    <row r="345" spans="1:6">
      <c r="B345" s="1068"/>
      <c r="D345" s="1069"/>
      <c r="E345" s="1070"/>
      <c r="F345" s="1072"/>
    </row>
    <row r="346" spans="1:6" s="1053" customFormat="1" ht="13">
      <c r="A346" s="1053" t="s">
        <v>1430</v>
      </c>
      <c r="B346" s="1063" t="s">
        <v>1431</v>
      </c>
      <c r="C346" s="1055"/>
      <c r="D346" s="1064"/>
      <c r="E346" s="1065"/>
      <c r="F346" s="1066"/>
    </row>
    <row r="347" spans="1:6" ht="39">
      <c r="B347" s="1058" t="s">
        <v>1432</v>
      </c>
    </row>
    <row r="348" spans="1:6" ht="13">
      <c r="A348" s="1062" t="s">
        <v>1433</v>
      </c>
      <c r="B348" s="1058" t="s">
        <v>1434</v>
      </c>
      <c r="C348" s="1059" t="s">
        <v>42</v>
      </c>
      <c r="D348" s="1056">
        <v>80</v>
      </c>
      <c r="E348" s="1061"/>
      <c r="F348" s="1061">
        <f>D348*E348</f>
        <v>0</v>
      </c>
    </row>
    <row r="349" spans="1:6" s="1053" customFormat="1" ht="13">
      <c r="A349" s="1053" t="s">
        <v>1435</v>
      </c>
      <c r="B349" s="1063" t="s">
        <v>420</v>
      </c>
      <c r="C349" s="1055"/>
      <c r="D349" s="1064"/>
      <c r="E349" s="1065"/>
      <c r="F349" s="1066"/>
    </row>
    <row r="350" spans="1:6" ht="156">
      <c r="B350" s="1058" t="s">
        <v>1436</v>
      </c>
    </row>
    <row r="351" spans="1:6" ht="13">
      <c r="A351" s="1056" t="s">
        <v>1437</v>
      </c>
      <c r="B351" s="1058" t="s">
        <v>421</v>
      </c>
      <c r="C351" s="1059" t="s">
        <v>42</v>
      </c>
      <c r="D351" s="1056">
        <v>319</v>
      </c>
      <c r="E351" s="1061"/>
      <c r="F351" s="1061">
        <f>D351*E351</f>
        <v>0</v>
      </c>
    </row>
    <row r="353" spans="1:6" ht="13">
      <c r="A353" s="1053" t="s">
        <v>1380</v>
      </c>
      <c r="B353" s="1054" t="s">
        <v>423</v>
      </c>
      <c r="C353" s="1055"/>
      <c r="D353" s="1053"/>
      <c r="E353" s="1053"/>
      <c r="F353" s="1066">
        <f>SUM(F351+F344+F348+F339+F335+F331+F323+F327+F319+F315+F311+F307)</f>
        <v>0</v>
      </c>
    </row>
    <row r="355" spans="1:6" ht="13">
      <c r="A355" s="1056" t="s">
        <v>1438</v>
      </c>
      <c r="B355" s="1058" t="s">
        <v>393</v>
      </c>
    </row>
    <row r="357" spans="1:6" ht="13">
      <c r="A357" s="1056" t="s">
        <v>1439</v>
      </c>
      <c r="B357" s="1058" t="s">
        <v>424</v>
      </c>
    </row>
    <row r="358" spans="1:6" ht="156">
      <c r="B358" s="1058" t="s">
        <v>1440</v>
      </c>
    </row>
    <row r="359" spans="1:6" ht="13">
      <c r="A359" s="1056" t="s">
        <v>1441</v>
      </c>
      <c r="B359" s="1058" t="s">
        <v>425</v>
      </c>
      <c r="C359" s="1059" t="s">
        <v>42</v>
      </c>
      <c r="D359" s="1056">
        <v>20</v>
      </c>
      <c r="E359" s="1061"/>
      <c r="F359" s="1061">
        <f>D359*E359</f>
        <v>0</v>
      </c>
    </row>
    <row r="361" spans="1:6" ht="13">
      <c r="A361" s="1056" t="s">
        <v>1442</v>
      </c>
      <c r="B361" s="1058" t="s">
        <v>1443</v>
      </c>
    </row>
    <row r="362" spans="1:6" ht="52">
      <c r="B362" s="1058" t="s">
        <v>1444</v>
      </c>
    </row>
    <row r="363" spans="1:6" ht="13">
      <c r="A363" s="1056" t="s">
        <v>1445</v>
      </c>
      <c r="B363" s="1058" t="s">
        <v>426</v>
      </c>
      <c r="C363" s="1059" t="s">
        <v>42</v>
      </c>
      <c r="D363" s="1056">
        <v>30</v>
      </c>
      <c r="E363" s="1061"/>
      <c r="F363" s="1061">
        <f>D363*E363</f>
        <v>0</v>
      </c>
    </row>
    <row r="365" spans="1:6" s="1053" customFormat="1" ht="13">
      <c r="A365" s="1053" t="s">
        <v>1438</v>
      </c>
      <c r="B365" s="1054" t="s">
        <v>427</v>
      </c>
      <c r="C365" s="1055"/>
      <c r="F365" s="1081">
        <f>SUM(F359:F363)</f>
        <v>0</v>
      </c>
    </row>
    <row r="367" spans="1:6" ht="13" thickBot="1"/>
    <row r="368" spans="1:6" s="1053" customFormat="1" ht="14" thickBot="1">
      <c r="A368" s="1053" t="s">
        <v>1</v>
      </c>
      <c r="B368" s="1084" t="s">
        <v>1446</v>
      </c>
      <c r="C368" s="1085"/>
      <c r="D368" s="1086"/>
      <c r="E368" s="1086"/>
      <c r="F368" s="1087">
        <f>SUM(F365+F353+F295+F260+F220+F205+F176+F98)</f>
        <v>0</v>
      </c>
    </row>
  </sheetData>
  <pageMargins left="0.6" right="0.6" top="0.75" bottom="0.75" header="0.3" footer="0.3"/>
  <pageSetup paperSize="9" scale="9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BD61-BEFD-46D5-A510-470A972583DB}">
  <dimension ref="A4:F400"/>
  <sheetViews>
    <sheetView view="pageBreakPreview" zoomScale="60" zoomScaleNormal="100" workbookViewId="0">
      <selection activeCell="G13" sqref="G13"/>
    </sheetView>
  </sheetViews>
  <sheetFormatPr baseColWidth="10" defaultColWidth="9.1640625" defaultRowHeight="12"/>
  <cols>
    <col min="1" max="1" width="9.6640625" style="106" customWidth="1"/>
    <col min="2" max="2" width="37.6640625" style="107" customWidth="1"/>
    <col min="3" max="3" width="7.6640625" style="108" customWidth="1"/>
    <col min="4" max="5" width="10.6640625" style="106" customWidth="1"/>
    <col min="6" max="6" width="12.6640625" style="106" customWidth="1"/>
    <col min="7" max="7" width="9.1640625" style="106" customWidth="1"/>
    <col min="8" max="16384" width="9.1640625" style="106"/>
  </cols>
  <sheetData>
    <row r="4" spans="1:6" ht="13">
      <c r="A4" s="110" t="s">
        <v>1</v>
      </c>
      <c r="B4" s="109" t="s">
        <v>469</v>
      </c>
      <c r="C4" s="111"/>
      <c r="D4" s="110"/>
      <c r="E4" s="110"/>
      <c r="F4" s="110"/>
    </row>
    <row r="6" spans="1:6" ht="26">
      <c r="A6" s="121" t="s">
        <v>6</v>
      </c>
      <c r="B6" s="121" t="s">
        <v>7</v>
      </c>
      <c r="C6" s="121" t="s">
        <v>8</v>
      </c>
      <c r="D6" s="121" t="s">
        <v>9</v>
      </c>
      <c r="E6" s="121" t="s">
        <v>10</v>
      </c>
      <c r="F6" s="121" t="s">
        <v>11</v>
      </c>
    </row>
    <row r="8" spans="1:6" ht="13">
      <c r="A8" s="110" t="s">
        <v>2</v>
      </c>
      <c r="B8" s="109" t="s">
        <v>469</v>
      </c>
      <c r="C8" s="111"/>
      <c r="D8" s="110"/>
      <c r="E8" s="110"/>
      <c r="F8" s="110"/>
    </row>
    <row r="10" spans="1:6" ht="13">
      <c r="A10" s="110" t="s">
        <v>12</v>
      </c>
      <c r="B10" s="109" t="s">
        <v>138</v>
      </c>
      <c r="C10" s="111"/>
      <c r="D10" s="110"/>
      <c r="E10" s="110"/>
      <c r="F10" s="110"/>
    </row>
    <row r="11" spans="1:6" ht="221">
      <c r="B11" s="107" t="s">
        <v>1854</v>
      </c>
    </row>
    <row r="12" spans="1:6" ht="247">
      <c r="B12" s="107" t="s">
        <v>1855</v>
      </c>
    </row>
    <row r="13" spans="1:6" ht="260">
      <c r="B13" s="107" t="s">
        <v>1856</v>
      </c>
    </row>
    <row r="14" spans="1:6">
      <c r="A14" s="106" t="s">
        <v>1191</v>
      </c>
      <c r="B14" s="113"/>
      <c r="C14" s="108" t="s">
        <v>13</v>
      </c>
      <c r="D14" s="106">
        <v>1</v>
      </c>
      <c r="E14" s="804">
        <v>31000</v>
      </c>
      <c r="F14" s="804">
        <f>D14*E14</f>
        <v>31000</v>
      </c>
    </row>
    <row r="15" spans="1:6" ht="13" thickBot="1">
      <c r="B15" s="106"/>
      <c r="C15" s="106"/>
    </row>
    <row r="16" spans="1:6" ht="15.75" customHeight="1" thickBot="1">
      <c r="A16" s="106" t="s">
        <v>2</v>
      </c>
      <c r="B16" s="974" t="s">
        <v>1857</v>
      </c>
      <c r="C16" s="975"/>
      <c r="D16" s="976"/>
      <c r="E16" s="976"/>
      <c r="F16" s="977">
        <f>F14</f>
        <v>31000</v>
      </c>
    </row>
    <row r="17" s="106" customFormat="1"/>
    <row r="18" s="106" customFormat="1"/>
    <row r="19" s="106" customFormat="1"/>
    <row r="20" s="106" customFormat="1"/>
    <row r="21" s="106" customFormat="1"/>
    <row r="22" s="106" customFormat="1"/>
    <row r="23" s="106" customFormat="1"/>
    <row r="24" s="110" customFormat="1"/>
    <row r="25" s="106" customFormat="1"/>
    <row r="26" s="106" customFormat="1"/>
    <row r="27" s="106" customFormat="1"/>
    <row r="28" s="106" customFormat="1"/>
    <row r="29" s="106" customFormat="1"/>
    <row r="30" s="106" customFormat="1"/>
    <row r="31" s="106" customFormat="1"/>
    <row r="32" s="106" customFormat="1"/>
    <row r="33" s="106" customFormat="1"/>
    <row r="34" s="106" customFormat="1"/>
    <row r="35" s="106" customFormat="1"/>
    <row r="36" s="106" customFormat="1"/>
    <row r="37" s="106" customFormat="1"/>
    <row r="38" s="106" customFormat="1"/>
    <row r="39" s="106" customFormat="1"/>
    <row r="40" s="106" customFormat="1"/>
    <row r="41" s="110" customFormat="1"/>
    <row r="42" s="106" customFormat="1"/>
    <row r="43" s="106" customFormat="1"/>
    <row r="44" s="106" customFormat="1"/>
    <row r="45" s="106" customFormat="1"/>
    <row r="46" s="106" customFormat="1"/>
    <row r="47" s="106" customFormat="1"/>
    <row r="48" s="110" customFormat="1"/>
    <row r="49" s="106" customFormat="1"/>
    <row r="50" s="106" customFormat="1"/>
    <row r="51" s="106" customFormat="1"/>
    <row r="52" s="106" customFormat="1"/>
    <row r="53" s="106" customFormat="1"/>
    <row r="54" s="805" customFormat="1"/>
    <row r="55" s="106" customFormat="1"/>
    <row r="56" s="106" customFormat="1"/>
    <row r="57" s="106" customFormat="1"/>
    <row r="58" s="106" customFormat="1"/>
    <row r="59" s="110" customFormat="1"/>
    <row r="60" s="106" customFormat="1"/>
    <row r="61" s="106" customFormat="1"/>
    <row r="62" s="106" customFormat="1"/>
    <row r="63" s="106" customFormat="1"/>
    <row r="64" s="110" customFormat="1"/>
    <row r="65" s="106" customFormat="1"/>
    <row r="66" s="106" customFormat="1"/>
    <row r="67" s="106" customFormat="1"/>
    <row r="68" s="106" customFormat="1"/>
    <row r="69" s="110" customFormat="1"/>
    <row r="70" s="106" customFormat="1"/>
    <row r="71" s="106" customFormat="1"/>
    <row r="72" s="106" customFormat="1"/>
    <row r="73" s="106" customFormat="1"/>
    <row r="74" s="110" customFormat="1"/>
    <row r="75" s="106" customFormat="1"/>
    <row r="76" s="106" customFormat="1"/>
    <row r="77" s="106" customFormat="1"/>
    <row r="78" s="106" customFormat="1"/>
    <row r="79" s="805" customFormat="1"/>
    <row r="80" s="106" customFormat="1"/>
    <row r="81" s="106" customFormat="1"/>
    <row r="82" s="106" customFormat="1"/>
    <row r="83" s="106" customFormat="1"/>
    <row r="84" s="805" customFormat="1"/>
    <row r="85" s="106" customFormat="1"/>
    <row r="86" s="106" customFormat="1"/>
    <row r="87" s="106" customFormat="1"/>
    <row r="88" s="110" customFormat="1"/>
    <row r="89" s="106" customFormat="1"/>
    <row r="90" s="106" customFormat="1"/>
    <row r="91" s="106" customFormat="1"/>
    <row r="92" s="106" customFormat="1"/>
    <row r="93" s="106" customFormat="1"/>
    <row r="94" s="110" customFormat="1"/>
    <row r="95" s="106" customFormat="1"/>
    <row r="96" s="106" customFormat="1"/>
    <row r="97" s="106" customFormat="1"/>
    <row r="98" s="106" customFormat="1"/>
    <row r="99" s="110" customFormat="1"/>
    <row r="100" s="106" customFormat="1"/>
    <row r="101" s="110" customFormat="1"/>
    <row r="102" s="106" customFormat="1"/>
    <row r="103" s="110" customFormat="1"/>
    <row r="104" s="106" customFormat="1"/>
    <row r="105" s="106" customFormat="1"/>
    <row r="106" s="106" customFormat="1"/>
    <row r="107" s="106" customFormat="1"/>
    <row r="108" s="106" customFormat="1"/>
    <row r="109" s="106" customFormat="1"/>
    <row r="110" s="106" customFormat="1"/>
    <row r="111" s="106" customFormat="1"/>
    <row r="112" s="106" customFormat="1"/>
    <row r="113" s="106" customFormat="1"/>
    <row r="114" s="106" customFormat="1"/>
    <row r="115" s="106" customFormat="1"/>
    <row r="116" s="110" customFormat="1"/>
    <row r="117" s="106" customFormat="1"/>
    <row r="118" s="106" customFormat="1"/>
    <row r="119" s="106" customFormat="1"/>
    <row r="120" s="106" customFormat="1"/>
    <row r="121" s="106" customFormat="1"/>
    <row r="122" s="106" customFormat="1"/>
    <row r="123" s="106" customFormat="1"/>
    <row r="124" s="106" customFormat="1"/>
    <row r="125" s="106" customFormat="1"/>
    <row r="126" s="106" customFormat="1"/>
    <row r="127" s="106" customFormat="1"/>
    <row r="128" s="106" customFormat="1"/>
    <row r="129" s="106" customFormat="1"/>
    <row r="130" s="106" customFormat="1"/>
    <row r="131" s="106" customFormat="1"/>
    <row r="132" s="106" customFormat="1"/>
    <row r="133" s="106" customFormat="1"/>
    <row r="134" s="106" customFormat="1"/>
    <row r="135" s="106" customFormat="1"/>
    <row r="136" s="106" customFormat="1"/>
    <row r="137" s="106" customFormat="1"/>
    <row r="138" s="106" customFormat="1"/>
    <row r="139" s="106" customFormat="1"/>
    <row r="140" s="106" customFormat="1"/>
    <row r="141" s="106" customFormat="1"/>
    <row r="142" s="106" customFormat="1"/>
    <row r="143" s="106" customFormat="1"/>
    <row r="144" s="106" customFormat="1"/>
    <row r="145" s="106" customFormat="1"/>
    <row r="146" s="106" customFormat="1"/>
    <row r="147" s="106" customFormat="1"/>
    <row r="148" s="106" customFormat="1"/>
    <row r="149" s="106" customFormat="1"/>
    <row r="150" s="106" customFormat="1"/>
    <row r="151" s="106" customFormat="1"/>
    <row r="152" s="106" customFormat="1"/>
    <row r="153" s="106" customFormat="1"/>
    <row r="154" s="106" customFormat="1"/>
    <row r="155" s="106" customFormat="1"/>
    <row r="156" s="106" customFormat="1"/>
    <row r="157" s="106" customFormat="1"/>
    <row r="158" s="106" customFormat="1"/>
    <row r="159" s="106" customFormat="1"/>
    <row r="160" s="106" customFormat="1"/>
    <row r="161" s="106" customFormat="1"/>
    <row r="162" s="106" customFormat="1"/>
    <row r="163" s="106" customFormat="1"/>
    <row r="164" s="106" customFormat="1"/>
    <row r="165" s="106" customFormat="1"/>
    <row r="166" s="106" customFormat="1"/>
    <row r="167" s="106" customFormat="1"/>
    <row r="168" s="106" customFormat="1"/>
    <row r="169" s="106" customFormat="1"/>
    <row r="170" s="106" customFormat="1"/>
    <row r="171" s="106" customFormat="1"/>
    <row r="172" s="106" customFormat="1"/>
    <row r="173" s="106" customFormat="1"/>
    <row r="174" s="106" customFormat="1"/>
    <row r="175" s="106" customFormat="1"/>
    <row r="176" s="106" customFormat="1"/>
    <row r="177" s="106" customFormat="1"/>
    <row r="178" s="106" customFormat="1"/>
    <row r="179" s="106" customFormat="1"/>
    <row r="180" s="106" customFormat="1"/>
    <row r="181" s="106" customFormat="1"/>
    <row r="182" s="106" customFormat="1"/>
    <row r="183" s="106" customFormat="1"/>
    <row r="184" s="106" customFormat="1"/>
    <row r="185" s="106" customFormat="1"/>
    <row r="186" s="106" customFormat="1"/>
    <row r="187" s="106" customFormat="1"/>
    <row r="188" s="106" customFormat="1"/>
    <row r="189" s="106" customFormat="1"/>
    <row r="190" s="106" customFormat="1"/>
    <row r="191" s="106" customFormat="1"/>
    <row r="192" s="106" customFormat="1"/>
    <row r="193" s="106" customFormat="1"/>
    <row r="194" s="106" customFormat="1"/>
    <row r="195" s="106" customFormat="1"/>
    <row r="196" s="106" customFormat="1"/>
    <row r="197" s="106" customFormat="1"/>
    <row r="198" s="106" customFormat="1"/>
    <row r="199" s="106" customFormat="1"/>
    <row r="200" s="106" customFormat="1"/>
    <row r="201" s="106" customFormat="1"/>
    <row r="202" s="106" customFormat="1"/>
    <row r="203" s="106" customFormat="1"/>
    <row r="204" s="106" customFormat="1"/>
    <row r="205" s="106" customFormat="1"/>
    <row r="206" s="106" customFormat="1"/>
    <row r="207" s="106" customFormat="1"/>
    <row r="208" s="106" customFormat="1"/>
    <row r="209" s="106" customFormat="1"/>
    <row r="210" s="106" customFormat="1"/>
    <row r="211" s="106" customFormat="1"/>
    <row r="212" s="106" customFormat="1"/>
    <row r="213" s="106" customFormat="1"/>
    <row r="214" s="106" customFormat="1"/>
    <row r="215" s="106" customFormat="1"/>
    <row r="216" s="106" customFormat="1"/>
    <row r="217" s="106" customFormat="1"/>
    <row r="218" s="106" customFormat="1"/>
    <row r="219" s="106" customFormat="1"/>
    <row r="220" s="106" customFormat="1"/>
    <row r="221" s="106" customFormat="1"/>
    <row r="222" s="106" customFormat="1"/>
    <row r="223" s="106" customFormat="1"/>
    <row r="224" s="106" customFormat="1"/>
    <row r="225" s="106" customFormat="1"/>
    <row r="226" s="106" customFormat="1"/>
    <row r="227" s="106" customFormat="1"/>
    <row r="228" s="106" customFormat="1"/>
    <row r="229" s="106" customFormat="1"/>
    <row r="230" s="106" customFormat="1"/>
    <row r="231" s="106" customFormat="1"/>
    <row r="232" s="106" customFormat="1"/>
    <row r="233" s="106" customFormat="1"/>
    <row r="234" s="106" customFormat="1"/>
    <row r="235" s="106" customFormat="1"/>
    <row r="236" s="106" customFormat="1"/>
    <row r="237" s="106" customFormat="1"/>
    <row r="238" s="106" customFormat="1"/>
    <row r="239" s="106" customFormat="1"/>
    <row r="240" s="106" customFormat="1"/>
    <row r="241" s="106" customFormat="1"/>
    <row r="242" s="106" customFormat="1"/>
    <row r="243" s="106" customFormat="1"/>
    <row r="244" s="106" customFormat="1"/>
    <row r="245" s="106" customFormat="1"/>
    <row r="246" s="106" customFormat="1"/>
    <row r="247" s="106" customFormat="1"/>
    <row r="248" s="106" customFormat="1"/>
    <row r="249" s="106" customFormat="1"/>
    <row r="250" s="106" customFormat="1"/>
    <row r="251" s="106" customFormat="1"/>
    <row r="252" s="106" customFormat="1"/>
    <row r="253" s="106" customFormat="1"/>
    <row r="254" s="106" customFormat="1"/>
    <row r="255" s="106" customFormat="1"/>
    <row r="256" s="106" customFormat="1"/>
    <row r="257" s="106" customFormat="1"/>
    <row r="258" s="106" customFormat="1"/>
    <row r="259" s="106" customFormat="1"/>
    <row r="260" s="106" customFormat="1"/>
    <row r="261" s="106" customFormat="1"/>
    <row r="262" s="106" customFormat="1"/>
    <row r="263" s="106" customFormat="1"/>
    <row r="264" s="106" customFormat="1"/>
    <row r="265" s="106" customFormat="1"/>
    <row r="266" s="106" customFormat="1"/>
    <row r="267" s="106" customFormat="1"/>
    <row r="268" s="106" customFormat="1"/>
    <row r="269" s="106" customFormat="1"/>
    <row r="270" s="106" customFormat="1"/>
    <row r="271" s="106" customFormat="1"/>
    <row r="272" s="106" customFormat="1"/>
    <row r="273" s="106" customFormat="1"/>
    <row r="274" s="106" customFormat="1"/>
    <row r="275" s="106" customFormat="1"/>
    <row r="276" s="106" customFormat="1"/>
    <row r="277" s="106" customFormat="1"/>
    <row r="278" s="106" customFormat="1"/>
    <row r="279" s="106" customFormat="1"/>
    <row r="280" s="106" customFormat="1"/>
    <row r="281" s="106" customFormat="1"/>
    <row r="282" s="106" customFormat="1"/>
    <row r="283" s="106" customFormat="1"/>
    <row r="284" s="106" customFormat="1"/>
    <row r="285" s="106" customFormat="1"/>
    <row r="286" s="106" customFormat="1"/>
    <row r="287" s="106" customFormat="1"/>
    <row r="288" s="106" customFormat="1"/>
    <row r="289" s="106" customFormat="1"/>
    <row r="290" s="106" customFormat="1"/>
    <row r="291" s="106" customFormat="1"/>
    <row r="292" s="106" customFormat="1"/>
    <row r="293" s="106" customFormat="1"/>
    <row r="294" s="106" customFormat="1"/>
    <row r="295" s="106" customFormat="1"/>
    <row r="296" s="106" customFormat="1"/>
    <row r="297" s="106" customFormat="1"/>
    <row r="298" s="106" customFormat="1"/>
    <row r="299" s="106" customFormat="1"/>
    <row r="300" s="106" customFormat="1"/>
    <row r="301" s="106" customFormat="1"/>
    <row r="302" s="106" customFormat="1"/>
    <row r="303" s="106" customFormat="1"/>
    <row r="304" s="106" customFormat="1"/>
    <row r="305" s="106" customFormat="1"/>
    <row r="306" s="106" customFormat="1"/>
    <row r="307" s="106" customFormat="1"/>
    <row r="308" s="106" customFormat="1"/>
    <row r="309" s="106" customFormat="1"/>
    <row r="310" s="106" customFormat="1"/>
    <row r="311" s="106" customFormat="1"/>
    <row r="312" s="106" customFormat="1"/>
    <row r="313" s="106" customFormat="1"/>
    <row r="314" s="106" customFormat="1"/>
    <row r="315" s="106" customFormat="1"/>
    <row r="316" s="106" customFormat="1"/>
    <row r="317" s="106" customFormat="1"/>
    <row r="318" s="106" customFormat="1"/>
    <row r="319" s="106" customFormat="1"/>
    <row r="320" s="106" customFormat="1"/>
    <row r="321" s="106" customFormat="1"/>
    <row r="322" s="106" customFormat="1"/>
    <row r="323" s="106" customFormat="1"/>
    <row r="324" s="106" customFormat="1"/>
    <row r="325" s="106" customFormat="1"/>
    <row r="326" s="106" customFormat="1"/>
    <row r="327" s="106" customFormat="1"/>
    <row r="328" s="106" customFormat="1"/>
    <row r="329" s="106" customFormat="1"/>
    <row r="330" s="106" customFormat="1"/>
    <row r="331" s="106" customFormat="1"/>
    <row r="332" s="106" customFormat="1"/>
    <row r="333" s="106" customFormat="1"/>
    <row r="334" s="106" customFormat="1"/>
    <row r="335" s="106" customFormat="1"/>
    <row r="336" s="106" customFormat="1"/>
    <row r="337" s="106" customFormat="1"/>
    <row r="338" s="106" customFormat="1"/>
    <row r="339" s="106" customFormat="1"/>
    <row r="340" s="106" customFormat="1"/>
    <row r="341" s="106" customFormat="1"/>
    <row r="342" s="106" customFormat="1"/>
    <row r="343" s="106" customFormat="1"/>
    <row r="344" s="106" customFormat="1"/>
    <row r="345" s="106" customFormat="1"/>
    <row r="346" s="106" customFormat="1"/>
    <row r="347" s="106" customFormat="1"/>
    <row r="348" s="106" customFormat="1"/>
    <row r="349" s="106" customFormat="1"/>
    <row r="350" s="106" customFormat="1"/>
    <row r="351" s="106" customFormat="1"/>
    <row r="352" s="106" customFormat="1"/>
    <row r="353" s="106" customFormat="1"/>
    <row r="354" s="106" customFormat="1"/>
    <row r="355" s="106" customFormat="1"/>
    <row r="356" s="106" customFormat="1"/>
    <row r="357" s="106" customFormat="1"/>
    <row r="358" s="106" customFormat="1"/>
    <row r="359" s="106" customFormat="1"/>
    <row r="360" s="106" customFormat="1"/>
    <row r="361" s="106" customFormat="1"/>
    <row r="362" s="106" customFormat="1"/>
    <row r="363" s="106" customFormat="1"/>
    <row r="364" s="106" customFormat="1"/>
    <row r="365" s="106" customFormat="1"/>
    <row r="366" s="106" customFormat="1"/>
    <row r="367" s="106" customFormat="1"/>
    <row r="368" s="106" customFormat="1"/>
    <row r="369" s="106" customFormat="1"/>
    <row r="370" s="106" customFormat="1"/>
    <row r="371" s="106" customFormat="1"/>
    <row r="372" s="106" customFormat="1"/>
    <row r="373" s="106" customFormat="1"/>
    <row r="374" s="106" customFormat="1"/>
    <row r="375" s="106" customFormat="1"/>
    <row r="376" s="106" customFormat="1"/>
    <row r="377" s="106" customFormat="1"/>
    <row r="378" s="106" customFormat="1"/>
    <row r="379" s="106" customFormat="1"/>
    <row r="380" s="106" customFormat="1"/>
    <row r="381" s="106" customFormat="1"/>
    <row r="382" s="106" customFormat="1"/>
    <row r="383" s="106" customFormat="1"/>
    <row r="384" s="106" customFormat="1"/>
    <row r="385" s="106" customFormat="1"/>
    <row r="386" s="106" customFormat="1"/>
    <row r="387" s="106" customFormat="1"/>
    <row r="388" s="106" customFormat="1"/>
    <row r="389" s="106" customFormat="1"/>
    <row r="390" s="106" customFormat="1"/>
    <row r="391" s="106" customFormat="1"/>
    <row r="392" s="106" customFormat="1"/>
    <row r="393" s="106" customFormat="1"/>
    <row r="394" s="106" customFormat="1"/>
    <row r="395" s="106" customFormat="1"/>
    <row r="396" s="106" customFormat="1"/>
    <row r="397" s="106" customFormat="1"/>
    <row r="398" s="106" customFormat="1"/>
    <row r="399" s="106" customFormat="1"/>
    <row r="400" s="106" customFormat="1"/>
  </sheetData>
  <pageMargins left="0.6" right="0.6" top="0.75" bottom="0.75" header="0.3" footer="0.3"/>
  <pageSetup paperSize="9" scale="9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0F75-FBD3-3F4C-933F-751B7796B9CA}">
  <sheetPr>
    <tabColor theme="0" tint="-0.249977111117893"/>
  </sheetPr>
  <dimension ref="A1:F15"/>
  <sheetViews>
    <sheetView view="pageBreakPreview" zoomScale="75" zoomScaleNormal="100" zoomScaleSheetLayoutView="75" workbookViewId="0">
      <selection activeCell="K16" sqref="K16"/>
    </sheetView>
  </sheetViews>
  <sheetFormatPr baseColWidth="10" defaultColWidth="9.1640625" defaultRowHeight="15"/>
  <cols>
    <col min="1" max="1" width="8" style="88" customWidth="1"/>
    <col min="2" max="2" width="47.6640625" style="13" customWidth="1"/>
    <col min="3" max="3" width="13" style="3" customWidth="1"/>
    <col min="4" max="4" width="9.6640625" style="3" customWidth="1"/>
    <col min="5" max="5" width="12" style="4" customWidth="1"/>
    <col min="6" max="6" width="35.6640625" style="94" customWidth="1"/>
    <col min="7" max="16384" width="9.1640625" style="4"/>
  </cols>
  <sheetData>
    <row r="1" spans="1:6" ht="28.5" customHeight="1" thickBot="1"/>
    <row r="2" spans="1:6" s="88" customFormat="1" ht="30" customHeight="1" thickBot="1">
      <c r="A2" s="1226" t="s">
        <v>1866</v>
      </c>
      <c r="B2" s="1227"/>
      <c r="C2" s="1227"/>
      <c r="D2" s="1227"/>
      <c r="E2" s="1227"/>
      <c r="F2" s="1228"/>
    </row>
    <row r="3" spans="1:6" s="88" customFormat="1" ht="16" thickBot="1">
      <c r="A3" s="176"/>
      <c r="B3" s="177"/>
      <c r="C3" s="178"/>
      <c r="D3" s="179"/>
      <c r="E3" s="89"/>
      <c r="F3" s="90"/>
    </row>
    <row r="4" spans="1:6" s="88" customFormat="1" ht="24" customHeight="1" thickBot="1">
      <c r="A4" s="95" t="s">
        <v>1</v>
      </c>
      <c r="B4" s="96" t="s">
        <v>1869</v>
      </c>
      <c r="C4" s="97"/>
      <c r="D4" s="98"/>
      <c r="E4" s="98"/>
      <c r="F4" s="99">
        <f>'ARH+GOR'!F661</f>
        <v>0</v>
      </c>
    </row>
    <row r="5" spans="1:6" s="88" customFormat="1" ht="16" thickBot="1">
      <c r="A5" s="176"/>
      <c r="B5" s="177"/>
      <c r="C5" s="180"/>
      <c r="D5" s="181"/>
      <c r="E5" s="91"/>
      <c r="F5" s="90"/>
    </row>
    <row r="6" spans="1:6" s="88" customFormat="1" ht="24" customHeight="1" thickBot="1">
      <c r="A6" s="95" t="s">
        <v>130</v>
      </c>
      <c r="B6" s="96" t="s">
        <v>1867</v>
      </c>
      <c r="C6" s="97"/>
      <c r="D6" s="98"/>
      <c r="E6" s="98"/>
      <c r="F6" s="99">
        <f>'ELEKTROINSTALACIJE i VATRODOJA'!G827</f>
        <v>0</v>
      </c>
    </row>
    <row r="7" spans="1:6" s="88" customFormat="1" ht="16" thickBot="1">
      <c r="A7" s="176"/>
      <c r="B7" s="177"/>
      <c r="C7" s="180"/>
      <c r="D7" s="181"/>
      <c r="E7" s="91"/>
      <c r="F7" s="90"/>
    </row>
    <row r="8" spans="1:6" s="88" customFormat="1" ht="23.25" customHeight="1" thickBot="1">
      <c r="A8" s="95" t="s">
        <v>136</v>
      </c>
      <c r="B8" s="96" t="s">
        <v>1009</v>
      </c>
      <c r="C8" s="97"/>
      <c r="D8" s="98"/>
      <c r="E8" s="98"/>
      <c r="F8" s="99">
        <f>GHV!F369</f>
        <v>0</v>
      </c>
    </row>
    <row r="9" spans="1:6" s="88" customFormat="1" ht="16" thickBot="1">
      <c r="A9" s="176"/>
      <c r="B9" s="177"/>
      <c r="C9" s="180"/>
      <c r="D9" s="181"/>
      <c r="E9" s="91"/>
      <c r="F9" s="90"/>
    </row>
    <row r="10" spans="1:6" s="88" customFormat="1" ht="24" customHeight="1" thickBot="1">
      <c r="A10" s="95" t="s">
        <v>139</v>
      </c>
      <c r="B10" s="100" t="s">
        <v>1868</v>
      </c>
      <c r="C10" s="97"/>
      <c r="D10" s="98"/>
      <c r="E10" s="98"/>
      <c r="F10" s="99">
        <f>VIO!F368</f>
        <v>0</v>
      </c>
    </row>
    <row r="11" spans="1:6" s="88" customFormat="1" ht="16" thickBot="1">
      <c r="A11" s="182"/>
      <c r="B11" s="183"/>
      <c r="C11" s="184"/>
      <c r="D11" s="185"/>
      <c r="E11" s="92"/>
      <c r="F11" s="93"/>
    </row>
    <row r="12" spans="1:6" s="88" customFormat="1" ht="23.25" customHeight="1" thickBot="1">
      <c r="A12" s="95" t="s">
        <v>150</v>
      </c>
      <c r="B12" s="96" t="s">
        <v>469</v>
      </c>
      <c r="C12" s="97"/>
      <c r="D12" s="98"/>
      <c r="E12" s="98"/>
      <c r="F12" s="99">
        <f>VERT.TRANSPORT!F16</f>
        <v>31000</v>
      </c>
    </row>
    <row r="13" spans="1:6" s="88" customFormat="1" ht="16" thickBot="1">
      <c r="A13" s="176"/>
      <c r="B13" s="177"/>
      <c r="C13" s="180"/>
      <c r="D13" s="181"/>
      <c r="E13" s="91"/>
      <c r="F13" s="90"/>
    </row>
    <row r="14" spans="1:6" s="88" customFormat="1" ht="6" customHeight="1" thickBot="1">
      <c r="A14" s="978"/>
      <c r="B14" s="979"/>
      <c r="C14" s="980"/>
      <c r="D14" s="981"/>
      <c r="E14" s="982"/>
      <c r="F14" s="93"/>
    </row>
    <row r="15" spans="1:6" s="88" customFormat="1" ht="25.5" customHeight="1" thickBot="1">
      <c r="A15" s="785"/>
      <c r="B15" s="784" t="s">
        <v>1870</v>
      </c>
      <c r="C15" s="786"/>
      <c r="D15" s="787"/>
      <c r="E15" s="787"/>
      <c r="F15" s="788">
        <f>F12+F10+F8+F6+F4</f>
        <v>31000</v>
      </c>
    </row>
  </sheetData>
  <mergeCells count="1">
    <mergeCell ref="A2:F2"/>
  </mergeCells>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CFA4-9B5E-4F56-BD76-0755DE1AC3F5}">
  <dimension ref="A1:V102"/>
  <sheetViews>
    <sheetView tabSelected="1" view="pageBreakPreview" zoomScale="108" zoomScaleNormal="50" workbookViewId="0">
      <selection activeCell="E7" sqref="E7:E99"/>
    </sheetView>
  </sheetViews>
  <sheetFormatPr baseColWidth="10" defaultColWidth="9.1640625" defaultRowHeight="14"/>
  <cols>
    <col min="1" max="1" width="9.1640625" style="14"/>
    <col min="2" max="2" width="50.5" style="87" customWidth="1"/>
    <col min="3" max="3" width="20" style="32" customWidth="1"/>
    <col min="4" max="4" width="12.33203125" style="171" bestFit="1" customWidth="1"/>
    <col min="5" max="5" width="13.1640625" style="282" customWidth="1"/>
    <col min="6" max="6" width="16" style="282" customWidth="1"/>
    <col min="7" max="16384" width="9.1640625" style="17"/>
  </cols>
  <sheetData>
    <row r="1" spans="1:6" s="14" customFormat="1" ht="32.25" customHeight="1" thickBot="1">
      <c r="A1" s="1143" t="s">
        <v>725</v>
      </c>
      <c r="B1" s="1144"/>
      <c r="C1" s="1144"/>
      <c r="D1" s="1144"/>
      <c r="E1" s="1144"/>
      <c r="F1" s="1144"/>
    </row>
    <row r="2" spans="1:6" ht="17" thickBot="1">
      <c r="A2" s="320" t="s">
        <v>235</v>
      </c>
      <c r="B2" s="15" t="s">
        <v>236</v>
      </c>
      <c r="C2" s="16" t="s">
        <v>237</v>
      </c>
      <c r="D2" s="130" t="s">
        <v>238</v>
      </c>
      <c r="E2" s="263" t="s">
        <v>239</v>
      </c>
      <c r="F2" s="1233" t="s">
        <v>240</v>
      </c>
    </row>
    <row r="3" spans="1:6" ht="20.75" customHeight="1" thickBot="1">
      <c r="A3" s="1143"/>
      <c r="B3" s="1144"/>
      <c r="C3" s="1144"/>
      <c r="D3" s="1144"/>
      <c r="E3" s="1144"/>
      <c r="F3" s="1144"/>
    </row>
    <row r="4" spans="1:6" ht="7.5" customHeight="1" thickBot="1">
      <c r="D4" s="323"/>
    </row>
    <row r="5" spans="1:6" ht="16" thickBot="1">
      <c r="A5" s="321" t="s">
        <v>1</v>
      </c>
      <c r="B5" s="18" t="s">
        <v>726</v>
      </c>
      <c r="C5" s="169"/>
      <c r="D5" s="170"/>
      <c r="E5" s="277"/>
      <c r="F5" s="1234">
        <f>SUM(F4:F4)</f>
        <v>0</v>
      </c>
    </row>
    <row r="6" spans="1:6">
      <c r="A6" s="325"/>
      <c r="D6" s="323"/>
    </row>
    <row r="7" spans="1:6" ht="16">
      <c r="A7" s="324" t="s">
        <v>2</v>
      </c>
      <c r="B7" s="336" t="s">
        <v>727</v>
      </c>
      <c r="C7" s="32" t="s">
        <v>556</v>
      </c>
      <c r="D7" s="326">
        <v>6</v>
      </c>
      <c r="F7" s="1235">
        <f t="shared" ref="F7:F27" si="0">E7*D7</f>
        <v>0</v>
      </c>
    </row>
    <row r="8" spans="1:6" ht="16">
      <c r="A8" s="324" t="s">
        <v>3</v>
      </c>
      <c r="B8" s="336" t="s">
        <v>728</v>
      </c>
      <c r="C8" s="32" t="s">
        <v>556</v>
      </c>
      <c r="D8" s="326">
        <v>4</v>
      </c>
      <c r="F8" s="1235">
        <f t="shared" si="0"/>
        <v>0</v>
      </c>
    </row>
    <row r="9" spans="1:6" ht="16">
      <c r="A9" s="324" t="s">
        <v>5</v>
      </c>
      <c r="B9" s="336" t="s">
        <v>729</v>
      </c>
      <c r="C9" s="32" t="s">
        <v>556</v>
      </c>
      <c r="D9" s="326">
        <v>8</v>
      </c>
      <c r="F9" s="1235">
        <f t="shared" si="0"/>
        <v>0</v>
      </c>
    </row>
    <row r="10" spans="1:6" ht="16">
      <c r="A10" s="324" t="s">
        <v>724</v>
      </c>
      <c r="B10" s="336" t="s">
        <v>730</v>
      </c>
      <c r="C10" s="32" t="s">
        <v>556</v>
      </c>
      <c r="D10" s="326">
        <v>20</v>
      </c>
      <c r="F10" s="1235">
        <f t="shared" si="0"/>
        <v>0</v>
      </c>
    </row>
    <row r="11" spans="1:6" ht="16">
      <c r="A11" s="324" t="s">
        <v>244</v>
      </c>
      <c r="B11" s="336" t="s">
        <v>731</v>
      </c>
      <c r="C11" s="32" t="s">
        <v>556</v>
      </c>
      <c r="D11" s="326">
        <v>6</v>
      </c>
      <c r="F11" s="1235">
        <f t="shared" si="0"/>
        <v>0</v>
      </c>
    </row>
    <row r="12" spans="1:6" ht="16">
      <c r="A12" s="324" t="s">
        <v>350</v>
      </c>
      <c r="B12" s="336" t="s">
        <v>732</v>
      </c>
      <c r="C12" s="32" t="s">
        <v>556</v>
      </c>
      <c r="D12" s="326">
        <v>8</v>
      </c>
      <c r="F12" s="1235">
        <f t="shared" si="0"/>
        <v>0</v>
      </c>
    </row>
    <row r="13" spans="1:6" ht="16">
      <c r="A13" s="324" t="s">
        <v>739</v>
      </c>
      <c r="B13" s="336" t="s">
        <v>733</v>
      </c>
      <c r="C13" s="32" t="s">
        <v>556</v>
      </c>
      <c r="D13" s="326">
        <v>50</v>
      </c>
      <c r="F13" s="1235">
        <f t="shared" si="0"/>
        <v>0</v>
      </c>
    </row>
    <row r="14" spans="1:6" ht="16">
      <c r="A14" s="324" t="s">
        <v>740</v>
      </c>
      <c r="B14" s="336" t="s">
        <v>734</v>
      </c>
      <c r="C14" s="32" t="s">
        <v>556</v>
      </c>
      <c r="D14" s="326">
        <v>10</v>
      </c>
      <c r="F14" s="1235">
        <f t="shared" si="0"/>
        <v>0</v>
      </c>
    </row>
    <row r="15" spans="1:6" ht="16">
      <c r="A15" s="324" t="s">
        <v>741</v>
      </c>
      <c r="B15" s="336" t="s">
        <v>735</v>
      </c>
      <c r="C15" s="32" t="s">
        <v>556</v>
      </c>
      <c r="D15" s="326">
        <v>8</v>
      </c>
      <c r="F15" s="1235">
        <f t="shared" si="0"/>
        <v>0</v>
      </c>
    </row>
    <row r="16" spans="1:6" ht="16">
      <c r="A16" s="324" t="s">
        <v>742</v>
      </c>
      <c r="B16" s="336" t="s">
        <v>736</v>
      </c>
      <c r="C16" s="32" t="s">
        <v>556</v>
      </c>
      <c r="D16" s="326">
        <v>4</v>
      </c>
      <c r="F16" s="1235">
        <f t="shared" si="0"/>
        <v>0</v>
      </c>
    </row>
    <row r="17" spans="1:19" ht="16">
      <c r="A17" s="324" t="s">
        <v>743</v>
      </c>
      <c r="B17" s="336" t="s">
        <v>737</v>
      </c>
      <c r="C17" s="32" t="s">
        <v>556</v>
      </c>
      <c r="D17" s="326">
        <v>8</v>
      </c>
      <c r="F17" s="1235">
        <f t="shared" si="0"/>
        <v>0</v>
      </c>
    </row>
    <row r="18" spans="1:19" ht="16">
      <c r="A18" s="324" t="s">
        <v>744</v>
      </c>
      <c r="B18" s="336" t="s">
        <v>738</v>
      </c>
      <c r="C18" s="32" t="s">
        <v>556</v>
      </c>
      <c r="D18" s="326">
        <v>2</v>
      </c>
      <c r="F18" s="1235">
        <f t="shared" si="0"/>
        <v>0</v>
      </c>
    </row>
    <row r="19" spans="1:19" ht="16">
      <c r="A19" s="324" t="s">
        <v>745</v>
      </c>
      <c r="B19" s="336" t="s">
        <v>749</v>
      </c>
      <c r="C19" s="32" t="s">
        <v>556</v>
      </c>
      <c r="D19" s="326">
        <v>4</v>
      </c>
      <c r="F19" s="1235">
        <f t="shared" si="0"/>
        <v>0</v>
      </c>
    </row>
    <row r="20" spans="1:19" ht="16">
      <c r="A20" s="324" t="s">
        <v>746</v>
      </c>
      <c r="B20" s="336" t="s">
        <v>750</v>
      </c>
      <c r="C20" s="32" t="s">
        <v>556</v>
      </c>
      <c r="D20" s="326">
        <v>2</v>
      </c>
      <c r="F20" s="1235">
        <f t="shared" si="0"/>
        <v>0</v>
      </c>
    </row>
    <row r="21" spans="1:19" ht="16">
      <c r="A21" s="324" t="s">
        <v>747</v>
      </c>
      <c r="B21" s="336" t="s">
        <v>751</v>
      </c>
      <c r="C21" s="32" t="s">
        <v>556</v>
      </c>
      <c r="D21" s="326">
        <v>4</v>
      </c>
      <c r="F21" s="1235">
        <f t="shared" si="0"/>
        <v>0</v>
      </c>
    </row>
    <row r="22" spans="1:19" ht="16">
      <c r="A22" s="324" t="s">
        <v>748</v>
      </c>
      <c r="B22" s="336" t="s">
        <v>752</v>
      </c>
      <c r="C22" s="32" t="s">
        <v>556</v>
      </c>
      <c r="D22" s="326">
        <v>1</v>
      </c>
      <c r="F22" s="1235">
        <f t="shared" si="0"/>
        <v>0</v>
      </c>
    </row>
    <row r="23" spans="1:19" ht="16">
      <c r="A23" s="324" t="s">
        <v>754</v>
      </c>
      <c r="B23" s="336" t="s">
        <v>753</v>
      </c>
      <c r="C23" s="32" t="s">
        <v>556</v>
      </c>
      <c r="D23" s="326">
        <v>1</v>
      </c>
      <c r="F23" s="1235">
        <f t="shared" si="0"/>
        <v>0</v>
      </c>
    </row>
    <row r="24" spans="1:19" ht="16">
      <c r="A24" s="324" t="s">
        <v>755</v>
      </c>
      <c r="B24" s="336" t="s">
        <v>752</v>
      </c>
      <c r="C24" s="32" t="s">
        <v>556</v>
      </c>
      <c r="D24" s="326">
        <v>1</v>
      </c>
      <c r="F24" s="1235">
        <f t="shared" si="0"/>
        <v>0</v>
      </c>
    </row>
    <row r="25" spans="1:19" ht="16">
      <c r="A25" s="324" t="s">
        <v>756</v>
      </c>
      <c r="B25" s="336" t="s">
        <v>753</v>
      </c>
      <c r="C25" s="32" t="s">
        <v>556</v>
      </c>
      <c r="D25" s="326">
        <v>1</v>
      </c>
      <c r="F25" s="1235">
        <f t="shared" si="0"/>
        <v>0</v>
      </c>
    </row>
    <row r="26" spans="1:19" ht="16">
      <c r="A26" s="324" t="s">
        <v>759</v>
      </c>
      <c r="B26" s="336" t="s">
        <v>757</v>
      </c>
      <c r="C26" s="32" t="s">
        <v>758</v>
      </c>
      <c r="D26" s="326">
        <v>1200</v>
      </c>
      <c r="F26" s="1235">
        <f t="shared" si="0"/>
        <v>0</v>
      </c>
    </row>
    <row r="27" spans="1:19" ht="35.25" customHeight="1">
      <c r="A27" s="324" t="s">
        <v>759</v>
      </c>
      <c r="B27" s="336" t="s">
        <v>761</v>
      </c>
      <c r="C27" s="32" t="s">
        <v>760</v>
      </c>
      <c r="D27" s="326">
        <v>1</v>
      </c>
      <c r="F27" s="1235">
        <f t="shared" si="0"/>
        <v>0</v>
      </c>
    </row>
    <row r="28" spans="1:19">
      <c r="A28" s="324"/>
      <c r="B28" s="327"/>
      <c r="D28" s="328"/>
      <c r="F28" s="1235"/>
    </row>
    <row r="29" spans="1:19" s="337" customFormat="1">
      <c r="A29" s="341" t="s">
        <v>762</v>
      </c>
      <c r="B29" s="340" t="s">
        <v>763</v>
      </c>
      <c r="C29" s="338"/>
      <c r="D29" s="339"/>
      <c r="E29" s="1230"/>
      <c r="F29" s="1236"/>
      <c r="G29" s="53"/>
      <c r="H29" s="53"/>
      <c r="I29" s="53"/>
      <c r="J29" s="53"/>
      <c r="K29" s="53"/>
      <c r="L29" s="53"/>
      <c r="M29" s="53"/>
      <c r="N29" s="53"/>
      <c r="O29" s="53"/>
      <c r="P29" s="53"/>
      <c r="Q29" s="53"/>
      <c r="R29" s="53"/>
      <c r="S29" s="53"/>
    </row>
    <row r="30" spans="1:19">
      <c r="A30" s="325"/>
      <c r="B30" s="329"/>
      <c r="D30" s="330"/>
      <c r="F30" s="1237"/>
    </row>
    <row r="31" spans="1:19" ht="60.75" customHeight="1">
      <c r="A31" s="324" t="s">
        <v>131</v>
      </c>
      <c r="B31" s="342" t="s">
        <v>764</v>
      </c>
      <c r="D31" s="326">
        <v>1</v>
      </c>
      <c r="F31" s="1235">
        <f>E31*D31</f>
        <v>0</v>
      </c>
    </row>
    <row r="32" spans="1:19" ht="16.5" customHeight="1">
      <c r="A32" s="324" t="s">
        <v>132</v>
      </c>
      <c r="B32" s="343" t="s">
        <v>765</v>
      </c>
      <c r="C32" s="32" t="s">
        <v>556</v>
      </c>
      <c r="D32" s="328">
        <v>2</v>
      </c>
      <c r="F32" s="1235">
        <f>D32*E32</f>
        <v>0</v>
      </c>
    </row>
    <row r="33" spans="1:22" ht="12.75" customHeight="1">
      <c r="A33" s="324"/>
      <c r="B33" s="343"/>
      <c r="D33" s="328"/>
      <c r="F33" s="1235"/>
    </row>
    <row r="34" spans="1:22" s="337" customFormat="1">
      <c r="A34" s="341" t="s">
        <v>766</v>
      </c>
      <c r="B34" s="340" t="s">
        <v>767</v>
      </c>
      <c r="C34" s="338"/>
      <c r="D34" s="339"/>
      <c r="E34" s="1230"/>
      <c r="F34" s="1236"/>
      <c r="G34" s="53"/>
      <c r="H34" s="53"/>
      <c r="I34" s="53"/>
      <c r="J34" s="53"/>
      <c r="K34" s="53"/>
      <c r="L34" s="53"/>
      <c r="M34" s="53"/>
      <c r="N34" s="53"/>
      <c r="O34" s="53"/>
      <c r="P34" s="53"/>
      <c r="Q34" s="53"/>
      <c r="R34" s="53"/>
      <c r="S34" s="53"/>
      <c r="T34" s="53"/>
      <c r="U34" s="53"/>
      <c r="V34" s="53"/>
    </row>
    <row r="35" spans="1:22" ht="15" customHeight="1" thickBot="1">
      <c r="A35" s="324"/>
      <c r="B35" s="343"/>
      <c r="D35" s="328"/>
      <c r="F35" s="1235"/>
    </row>
    <row r="36" spans="1:22" ht="15" customHeight="1" thickBot="1">
      <c r="A36" s="324"/>
      <c r="B36" s="344" t="s">
        <v>768</v>
      </c>
      <c r="D36" s="328"/>
      <c r="F36" s="1235"/>
    </row>
    <row r="37" spans="1:22" s="349" customFormat="1" ht="15" customHeight="1">
      <c r="A37" s="345"/>
      <c r="B37" s="346" t="s">
        <v>777</v>
      </c>
      <c r="C37" s="347"/>
      <c r="D37" s="348"/>
      <c r="E37" s="1231"/>
      <c r="F37" s="1238"/>
    </row>
    <row r="38" spans="1:22" ht="47.25" customHeight="1">
      <c r="A38" s="324" t="s">
        <v>137</v>
      </c>
      <c r="B38" s="343" t="s">
        <v>776</v>
      </c>
      <c r="C38" s="32" t="s">
        <v>760</v>
      </c>
      <c r="D38" s="328">
        <v>1</v>
      </c>
      <c r="F38" s="1235">
        <f>D38*E38</f>
        <v>0</v>
      </c>
    </row>
    <row r="39" spans="1:22" s="349" customFormat="1" ht="15.75" customHeight="1">
      <c r="A39" s="345"/>
      <c r="B39" s="346" t="s">
        <v>769</v>
      </c>
      <c r="C39" s="347"/>
      <c r="D39" s="348"/>
      <c r="E39" s="1231"/>
      <c r="F39" s="1238"/>
    </row>
    <row r="40" spans="1:22" ht="17.25" customHeight="1">
      <c r="A40" s="324" t="s">
        <v>248</v>
      </c>
      <c r="B40" s="343" t="s">
        <v>771</v>
      </c>
      <c r="C40" s="32" t="s">
        <v>760</v>
      </c>
      <c r="D40" s="328">
        <v>3</v>
      </c>
      <c r="F40" s="1235">
        <f>E40*3</f>
        <v>0</v>
      </c>
    </row>
    <row r="41" spans="1:22" ht="17.25" customHeight="1">
      <c r="A41" s="324" t="s">
        <v>249</v>
      </c>
      <c r="B41" s="343" t="s">
        <v>772</v>
      </c>
      <c r="C41" s="32" t="s">
        <v>556</v>
      </c>
      <c r="D41" s="328">
        <v>2</v>
      </c>
      <c r="F41" s="1235">
        <f>D41*E41</f>
        <v>0</v>
      </c>
    </row>
    <row r="42" spans="1:22" s="349" customFormat="1" ht="17.25" customHeight="1">
      <c r="A42" s="345"/>
      <c r="B42" s="350" t="s">
        <v>770</v>
      </c>
      <c r="C42" s="347"/>
      <c r="D42" s="348"/>
      <c r="E42" s="1231"/>
      <c r="F42" s="1238"/>
    </row>
    <row r="43" spans="1:22" ht="16.5" customHeight="1">
      <c r="A43" s="324" t="s">
        <v>250</v>
      </c>
      <c r="B43" s="343" t="s">
        <v>773</v>
      </c>
      <c r="C43" s="32" t="s">
        <v>556</v>
      </c>
      <c r="D43" s="328">
        <v>1</v>
      </c>
      <c r="F43" s="1235">
        <f>D43*E43</f>
        <v>0</v>
      </c>
    </row>
    <row r="44" spans="1:22" ht="16.5" customHeight="1">
      <c r="A44" s="324" t="s">
        <v>251</v>
      </c>
      <c r="B44" s="343" t="s">
        <v>774</v>
      </c>
      <c r="C44" s="32" t="s">
        <v>556</v>
      </c>
      <c r="D44" s="328">
        <v>1</v>
      </c>
      <c r="F44" s="1235">
        <f>D44*E44</f>
        <v>0</v>
      </c>
    </row>
    <row r="45" spans="1:22" ht="16.5" customHeight="1">
      <c r="A45" s="324" t="s">
        <v>252</v>
      </c>
      <c r="B45" s="343" t="s">
        <v>775</v>
      </c>
      <c r="C45" s="32" t="s">
        <v>556</v>
      </c>
      <c r="D45" s="328">
        <v>2</v>
      </c>
      <c r="F45" s="1235">
        <f>D45*E45</f>
        <v>0</v>
      </c>
    </row>
    <row r="46" spans="1:22" ht="16.5" customHeight="1">
      <c r="A46" s="324" t="s">
        <v>253</v>
      </c>
      <c r="B46" s="343" t="s">
        <v>778</v>
      </c>
      <c r="C46" s="32" t="s">
        <v>556</v>
      </c>
      <c r="D46" s="328">
        <v>1</v>
      </c>
      <c r="F46" s="1235">
        <f>D46*E46</f>
        <v>0</v>
      </c>
    </row>
    <row r="47" spans="1:22" ht="12" customHeight="1" thickBot="1">
      <c r="A47" s="324"/>
      <c r="B47" s="343"/>
      <c r="D47" s="328"/>
      <c r="F47" s="1235"/>
    </row>
    <row r="48" spans="1:22" ht="18" customHeight="1" thickBot="1">
      <c r="A48" s="324"/>
      <c r="B48" s="344" t="s">
        <v>779</v>
      </c>
      <c r="D48" s="328"/>
      <c r="F48" s="1235"/>
    </row>
    <row r="49" spans="1:6" s="349" customFormat="1" ht="18.75" customHeight="1">
      <c r="A49" s="345"/>
      <c r="B49" s="346" t="s">
        <v>780</v>
      </c>
      <c r="C49" s="347"/>
      <c r="D49" s="348"/>
      <c r="E49" s="1231"/>
      <c r="F49" s="1238"/>
    </row>
    <row r="50" spans="1:6" ht="32.25" customHeight="1">
      <c r="A50" s="324" t="s">
        <v>254</v>
      </c>
      <c r="B50" s="343" t="s">
        <v>781</v>
      </c>
      <c r="C50" s="32" t="s">
        <v>760</v>
      </c>
      <c r="D50" s="328">
        <v>3</v>
      </c>
      <c r="F50" s="1235">
        <f>E50*3</f>
        <v>0</v>
      </c>
    </row>
    <row r="51" spans="1:6" ht="93" customHeight="1">
      <c r="A51" s="324" t="s">
        <v>255</v>
      </c>
      <c r="B51" s="343" t="s">
        <v>783</v>
      </c>
      <c r="C51" s="32" t="s">
        <v>760</v>
      </c>
      <c r="D51" s="328">
        <v>3</v>
      </c>
      <c r="F51" s="1235">
        <f>D51*E51</f>
        <v>0</v>
      </c>
    </row>
    <row r="52" spans="1:6" ht="19.5" customHeight="1">
      <c r="A52" s="324" t="s">
        <v>256</v>
      </c>
      <c r="B52" s="343" t="s">
        <v>782</v>
      </c>
      <c r="C52" s="32" t="s">
        <v>556</v>
      </c>
      <c r="D52" s="328">
        <v>3</v>
      </c>
      <c r="F52" s="1235">
        <f>D52*E52</f>
        <v>0</v>
      </c>
    </row>
    <row r="53" spans="1:6" s="349" customFormat="1" ht="14.25" customHeight="1">
      <c r="A53" s="345"/>
      <c r="B53" s="350" t="s">
        <v>784</v>
      </c>
      <c r="C53" s="347"/>
      <c r="D53" s="348"/>
      <c r="E53" s="1231"/>
      <c r="F53" s="1238"/>
    </row>
    <row r="54" spans="1:6" ht="17.25" customHeight="1">
      <c r="A54" s="324" t="s">
        <v>258</v>
      </c>
      <c r="B54" t="s">
        <v>785</v>
      </c>
      <c r="C54" s="32" t="s">
        <v>556</v>
      </c>
      <c r="D54" s="328">
        <v>1</v>
      </c>
      <c r="F54" s="1235">
        <f>D54*E54</f>
        <v>0</v>
      </c>
    </row>
    <row r="55" spans="1:6" ht="18.75" customHeight="1">
      <c r="A55" s="324" t="s">
        <v>387</v>
      </c>
      <c r="B55" s="343" t="s">
        <v>786</v>
      </c>
      <c r="C55" s="32" t="s">
        <v>556</v>
      </c>
      <c r="D55" s="328">
        <v>1</v>
      </c>
      <c r="F55" s="1235">
        <f>D55*E55</f>
        <v>0</v>
      </c>
    </row>
    <row r="56" spans="1:6" ht="18.75" customHeight="1">
      <c r="A56" s="324" t="s">
        <v>569</v>
      </c>
      <c r="B56" s="343" t="s">
        <v>787</v>
      </c>
      <c r="C56" s="32" t="s">
        <v>556</v>
      </c>
      <c r="D56" s="328">
        <v>1</v>
      </c>
      <c r="F56" s="1235">
        <f>D56*E56</f>
        <v>0</v>
      </c>
    </row>
    <row r="57" spans="1:6" ht="18.75" customHeight="1">
      <c r="A57" s="324" t="s">
        <v>788</v>
      </c>
      <c r="B57" s="343" t="s">
        <v>789</v>
      </c>
      <c r="C57" s="32" t="s">
        <v>556</v>
      </c>
      <c r="D57" s="328">
        <v>1</v>
      </c>
      <c r="F57" s="1235">
        <f>D57*E57</f>
        <v>0</v>
      </c>
    </row>
    <row r="58" spans="1:6" ht="18.75" customHeight="1">
      <c r="A58" s="324" t="s">
        <v>788</v>
      </c>
      <c r="B58" s="343" t="s">
        <v>790</v>
      </c>
      <c r="C58" s="32" t="s">
        <v>556</v>
      </c>
      <c r="D58" s="328">
        <v>1</v>
      </c>
      <c r="F58" s="1235">
        <f>D58*E58</f>
        <v>0</v>
      </c>
    </row>
    <row r="59" spans="1:6" s="349" customFormat="1" ht="18" customHeight="1">
      <c r="A59" s="345"/>
      <c r="B59" s="350" t="s">
        <v>791</v>
      </c>
      <c r="C59" s="347"/>
      <c r="D59" s="348"/>
      <c r="E59" s="1231"/>
      <c r="F59" s="1238"/>
    </row>
    <row r="60" spans="1:6" ht="18.75" customHeight="1">
      <c r="A60" s="324" t="s">
        <v>792</v>
      </c>
      <c r="B60" s="343" t="s">
        <v>796</v>
      </c>
      <c r="C60" s="32" t="s">
        <v>556</v>
      </c>
      <c r="D60" s="328">
        <v>1</v>
      </c>
      <c r="F60" s="1235">
        <f>E60*3</f>
        <v>0</v>
      </c>
    </row>
    <row r="61" spans="1:6" ht="18" customHeight="1">
      <c r="A61" s="324" t="s">
        <v>793</v>
      </c>
      <c r="B61" s="343" t="s">
        <v>797</v>
      </c>
      <c r="C61" s="32" t="s">
        <v>556</v>
      </c>
      <c r="D61" s="328">
        <v>1</v>
      </c>
      <c r="F61" s="1235">
        <f>E61*3</f>
        <v>0</v>
      </c>
    </row>
    <row r="62" spans="1:6" ht="18.75" customHeight="1">
      <c r="A62" s="324" t="s">
        <v>794</v>
      </c>
      <c r="B62" s="343" t="s">
        <v>798</v>
      </c>
      <c r="C62" s="32" t="s">
        <v>556</v>
      </c>
      <c r="D62" s="328">
        <v>1</v>
      </c>
      <c r="F62" s="1235">
        <f>E62*3</f>
        <v>0</v>
      </c>
    </row>
    <row r="63" spans="1:6" ht="17.25" customHeight="1">
      <c r="A63" s="324" t="s">
        <v>795</v>
      </c>
      <c r="B63" s="343" t="s">
        <v>799</v>
      </c>
      <c r="C63" s="32" t="s">
        <v>556</v>
      </c>
      <c r="D63" s="328">
        <v>1</v>
      </c>
      <c r="F63" s="1235">
        <f>D63*E63</f>
        <v>0</v>
      </c>
    </row>
    <row r="64" spans="1:6" ht="15" customHeight="1">
      <c r="A64" s="324" t="s">
        <v>801</v>
      </c>
      <c r="B64" t="s">
        <v>800</v>
      </c>
      <c r="C64" s="32" t="s">
        <v>556</v>
      </c>
      <c r="D64" s="328">
        <v>1</v>
      </c>
      <c r="F64" s="1235">
        <f>D64*E64</f>
        <v>0</v>
      </c>
    </row>
    <row r="65" spans="1:6" ht="17.25" customHeight="1">
      <c r="A65" s="324" t="s">
        <v>802</v>
      </c>
      <c r="B65" s="343" t="s">
        <v>803</v>
      </c>
      <c r="C65" s="32" t="s">
        <v>556</v>
      </c>
      <c r="D65" s="328">
        <v>1</v>
      </c>
      <c r="F65" s="1235">
        <f>D65*E65</f>
        <v>0</v>
      </c>
    </row>
    <row r="66" spans="1:6" ht="18" customHeight="1">
      <c r="A66" s="324" t="s">
        <v>804</v>
      </c>
      <c r="B66" s="343" t="s">
        <v>805</v>
      </c>
      <c r="C66" s="32" t="s">
        <v>556</v>
      </c>
      <c r="D66" s="328">
        <v>1</v>
      </c>
      <c r="F66" s="1235">
        <f>D66*E66</f>
        <v>0</v>
      </c>
    </row>
    <row r="67" spans="1:6" ht="29.25" customHeight="1">
      <c r="A67" s="324" t="s">
        <v>806</v>
      </c>
      <c r="B67" s="343" t="s">
        <v>808</v>
      </c>
      <c r="C67" s="32" t="s">
        <v>556</v>
      </c>
      <c r="D67" s="328">
        <v>1</v>
      </c>
      <c r="F67" s="1235">
        <f>D67*E67</f>
        <v>0</v>
      </c>
    </row>
    <row r="68" spans="1:6" s="349" customFormat="1" ht="18" customHeight="1">
      <c r="A68" s="345"/>
      <c r="B68" s="346" t="s">
        <v>809</v>
      </c>
      <c r="C68" s="347"/>
      <c r="D68" s="348"/>
      <c r="E68" s="1231"/>
      <c r="F68" s="1238"/>
    </row>
    <row r="69" spans="1:6" ht="46.5" customHeight="1">
      <c r="A69" s="324" t="s">
        <v>807</v>
      </c>
      <c r="B69" s="343" t="s">
        <v>810</v>
      </c>
      <c r="D69" s="328"/>
      <c r="F69" s="1235"/>
    </row>
    <row r="70" spans="1:6" s="349" customFormat="1" ht="18" customHeight="1">
      <c r="A70" s="345"/>
      <c r="B70" s="346" t="s">
        <v>811</v>
      </c>
      <c r="C70" s="347"/>
      <c r="D70" s="348"/>
      <c r="E70" s="1231"/>
      <c r="F70" s="1238"/>
    </row>
    <row r="71" spans="1:6" ht="18.75" customHeight="1">
      <c r="A71" s="324" t="s">
        <v>812</v>
      </c>
      <c r="B71" s="343" t="s">
        <v>816</v>
      </c>
      <c r="C71" s="32" t="s">
        <v>556</v>
      </c>
      <c r="D71" s="328">
        <v>1</v>
      </c>
      <c r="F71" s="1235">
        <f t="shared" ref="F71:F76" si="1">D71*E71</f>
        <v>0</v>
      </c>
    </row>
    <row r="72" spans="1:6" ht="17.25" customHeight="1">
      <c r="A72" s="324" t="s">
        <v>813</v>
      </c>
      <c r="B72" s="343" t="s">
        <v>817</v>
      </c>
      <c r="C72" s="32" t="s">
        <v>556</v>
      </c>
      <c r="D72" s="328">
        <v>1</v>
      </c>
      <c r="F72" s="1235">
        <f t="shared" si="1"/>
        <v>0</v>
      </c>
    </row>
    <row r="73" spans="1:6" ht="33" customHeight="1">
      <c r="A73" s="324" t="s">
        <v>814</v>
      </c>
      <c r="B73" s="343" t="s">
        <v>818</v>
      </c>
      <c r="C73" s="32" t="s">
        <v>556</v>
      </c>
      <c r="D73" s="328">
        <v>4</v>
      </c>
      <c r="F73" s="1235">
        <f t="shared" si="1"/>
        <v>0</v>
      </c>
    </row>
    <row r="74" spans="1:6" ht="20.25" customHeight="1">
      <c r="A74" s="324" t="s">
        <v>815</v>
      </c>
      <c r="B74" s="343" t="s">
        <v>819</v>
      </c>
      <c r="C74" s="32" t="s">
        <v>556</v>
      </c>
      <c r="D74" s="328">
        <v>1</v>
      </c>
      <c r="F74" s="1235">
        <f t="shared" si="1"/>
        <v>0</v>
      </c>
    </row>
    <row r="75" spans="1:6" ht="20.25" customHeight="1">
      <c r="A75" s="324" t="s">
        <v>820</v>
      </c>
      <c r="B75" s="343" t="s">
        <v>822</v>
      </c>
      <c r="C75" s="32" t="s">
        <v>556</v>
      </c>
      <c r="D75" s="328">
        <v>1</v>
      </c>
      <c r="F75" s="1235">
        <f t="shared" si="1"/>
        <v>0</v>
      </c>
    </row>
    <row r="76" spans="1:6" ht="18.75" customHeight="1">
      <c r="A76" s="324" t="s">
        <v>821</v>
      </c>
      <c r="B76" s="343" t="s">
        <v>823</v>
      </c>
      <c r="C76" s="32" t="s">
        <v>556</v>
      </c>
      <c r="D76" s="328">
        <v>8</v>
      </c>
      <c r="F76" s="1235">
        <f t="shared" si="1"/>
        <v>0</v>
      </c>
    </row>
    <row r="77" spans="1:6" ht="12.75" customHeight="1" thickBot="1">
      <c r="A77" s="324"/>
      <c r="B77" s="343"/>
      <c r="D77" s="328"/>
      <c r="F77" s="1235"/>
    </row>
    <row r="78" spans="1:6" ht="15.75" customHeight="1" thickBot="1">
      <c r="A78" s="324"/>
      <c r="B78" s="344" t="s">
        <v>824</v>
      </c>
      <c r="D78" s="328"/>
      <c r="F78" s="1235"/>
    </row>
    <row r="79" spans="1:6" ht="10.5" customHeight="1">
      <c r="A79" s="1229"/>
      <c r="B79" s="1229"/>
      <c r="D79" s="328"/>
      <c r="F79" s="1235"/>
    </row>
    <row r="80" spans="1:6" s="349" customFormat="1" ht="12.75" customHeight="1">
      <c r="A80" s="345"/>
      <c r="B80" s="350" t="s">
        <v>825</v>
      </c>
      <c r="C80" s="347"/>
      <c r="D80" s="348"/>
      <c r="E80" s="1231"/>
      <c r="F80" s="1238"/>
    </row>
    <row r="81" spans="1:6" ht="18.75" customHeight="1">
      <c r="A81" s="324" t="s">
        <v>826</v>
      </c>
      <c r="B81" s="343" t="s">
        <v>827</v>
      </c>
      <c r="C81" s="32" t="s">
        <v>556</v>
      </c>
      <c r="D81" s="328">
        <v>1</v>
      </c>
      <c r="F81" s="1235">
        <f t="shared" ref="F81:F87" si="2">D81*E81</f>
        <v>0</v>
      </c>
    </row>
    <row r="82" spans="1:6" ht="18.75" customHeight="1">
      <c r="A82" s="324" t="s">
        <v>828</v>
      </c>
      <c r="B82" s="343" t="s">
        <v>778</v>
      </c>
      <c r="C82" s="32" t="s">
        <v>556</v>
      </c>
      <c r="D82" s="328">
        <v>1</v>
      </c>
      <c r="F82" s="1235">
        <f t="shared" si="2"/>
        <v>0</v>
      </c>
    </row>
    <row r="83" spans="1:6" ht="18.75" customHeight="1">
      <c r="A83" s="324" t="s">
        <v>829</v>
      </c>
      <c r="B83" s="343" t="s">
        <v>775</v>
      </c>
      <c r="C83" s="32" t="s">
        <v>556</v>
      </c>
      <c r="D83" s="328">
        <v>2</v>
      </c>
      <c r="F83" s="1235">
        <f t="shared" si="2"/>
        <v>0</v>
      </c>
    </row>
    <row r="84" spans="1:6" ht="18.75" customHeight="1">
      <c r="A84" s="324" t="s">
        <v>830</v>
      </c>
      <c r="B84" s="343" t="s">
        <v>832</v>
      </c>
      <c r="C84" s="32" t="s">
        <v>556</v>
      </c>
      <c r="D84" s="328">
        <v>1</v>
      </c>
      <c r="F84" s="1235">
        <f t="shared" si="2"/>
        <v>0</v>
      </c>
    </row>
    <row r="85" spans="1:6" ht="18.75" customHeight="1">
      <c r="A85" s="324" t="s">
        <v>831</v>
      </c>
      <c r="B85" s="343" t="s">
        <v>833</v>
      </c>
      <c r="C85" s="32" t="s">
        <v>556</v>
      </c>
      <c r="D85" s="328">
        <v>1</v>
      </c>
      <c r="F85" s="1235">
        <f t="shared" si="2"/>
        <v>0</v>
      </c>
    </row>
    <row r="86" spans="1:6" ht="18.75" customHeight="1">
      <c r="A86" s="324" t="s">
        <v>834</v>
      </c>
      <c r="B86" s="343" t="s">
        <v>836</v>
      </c>
      <c r="C86" s="32" t="s">
        <v>556</v>
      </c>
      <c r="D86" s="328">
        <v>1</v>
      </c>
      <c r="F86" s="1235">
        <f t="shared" si="2"/>
        <v>0</v>
      </c>
    </row>
    <row r="87" spans="1:6" ht="18.75" customHeight="1">
      <c r="A87" s="324" t="s">
        <v>835</v>
      </c>
      <c r="B87" s="343" t="s">
        <v>837</v>
      </c>
      <c r="C87" s="32" t="s">
        <v>556</v>
      </c>
      <c r="D87" s="328">
        <v>1</v>
      </c>
      <c r="F87" s="1235">
        <f t="shared" si="2"/>
        <v>0</v>
      </c>
    </row>
    <row r="88" spans="1:6" s="349" customFormat="1" ht="15">
      <c r="A88" s="345"/>
      <c r="B88" s="351" t="s">
        <v>838</v>
      </c>
      <c r="C88" s="347"/>
      <c r="D88" s="348"/>
      <c r="E88" s="1231"/>
      <c r="F88" s="1238"/>
    </row>
    <row r="89" spans="1:6" ht="18.75" customHeight="1">
      <c r="A89" s="324" t="s">
        <v>839</v>
      </c>
      <c r="B89" s="343" t="s">
        <v>843</v>
      </c>
      <c r="C89" s="32" t="s">
        <v>556</v>
      </c>
      <c r="D89" s="328">
        <v>1</v>
      </c>
      <c r="F89" s="1235">
        <f t="shared" ref="F89:F96" si="3">D89*E89</f>
        <v>0</v>
      </c>
    </row>
    <row r="90" spans="1:6" ht="18.75" customHeight="1">
      <c r="A90" s="324" t="s">
        <v>840</v>
      </c>
      <c r="B90" s="343" t="s">
        <v>844</v>
      </c>
      <c r="C90" s="32" t="s">
        <v>556</v>
      </c>
      <c r="D90" s="328">
        <v>10</v>
      </c>
      <c r="F90" s="1235">
        <f t="shared" si="3"/>
        <v>0</v>
      </c>
    </row>
    <row r="91" spans="1:6" ht="18.75" customHeight="1">
      <c r="A91" s="324" t="s">
        <v>841</v>
      </c>
      <c r="B91" s="343" t="s">
        <v>774</v>
      </c>
      <c r="C91" s="32" t="s">
        <v>556</v>
      </c>
      <c r="D91" s="328">
        <v>1</v>
      </c>
      <c r="F91" s="1235">
        <f t="shared" si="3"/>
        <v>0</v>
      </c>
    </row>
    <row r="92" spans="1:6" ht="18.75" customHeight="1">
      <c r="A92" s="324" t="s">
        <v>842</v>
      </c>
      <c r="B92" s="343" t="s">
        <v>845</v>
      </c>
      <c r="C92" s="32" t="s">
        <v>556</v>
      </c>
      <c r="D92" s="328">
        <v>1</v>
      </c>
      <c r="F92" s="1235">
        <f t="shared" si="3"/>
        <v>0</v>
      </c>
    </row>
    <row r="93" spans="1:6" ht="18.75" customHeight="1">
      <c r="A93" s="324" t="s">
        <v>847</v>
      </c>
      <c r="B93" s="343" t="s">
        <v>846</v>
      </c>
      <c r="C93" s="32" t="s">
        <v>556</v>
      </c>
      <c r="D93" s="328">
        <v>1</v>
      </c>
      <c r="F93" s="1235">
        <f t="shared" si="3"/>
        <v>0</v>
      </c>
    </row>
    <row r="94" spans="1:6" ht="18.75" customHeight="1">
      <c r="A94" s="324" t="s">
        <v>848</v>
      </c>
      <c r="B94" s="343" t="s">
        <v>837</v>
      </c>
      <c r="C94" s="32" t="s">
        <v>556</v>
      </c>
      <c r="D94" s="328">
        <v>1</v>
      </c>
      <c r="F94" s="1235">
        <f t="shared" si="3"/>
        <v>0</v>
      </c>
    </row>
    <row r="95" spans="1:6" ht="18.75" customHeight="1">
      <c r="A95" s="324" t="s">
        <v>850</v>
      </c>
      <c r="B95" s="343" t="s">
        <v>849</v>
      </c>
      <c r="C95" s="32" t="s">
        <v>556</v>
      </c>
      <c r="D95" s="328">
        <v>1</v>
      </c>
      <c r="F95" s="1235">
        <f t="shared" si="3"/>
        <v>0</v>
      </c>
    </row>
    <row r="96" spans="1:6" ht="187.5" customHeight="1">
      <c r="A96" s="324" t="s">
        <v>851</v>
      </c>
      <c r="B96" s="343" t="s">
        <v>852</v>
      </c>
      <c r="C96" s="32" t="s">
        <v>556</v>
      </c>
      <c r="D96" s="328">
        <v>1</v>
      </c>
      <c r="F96" s="1235">
        <f t="shared" si="3"/>
        <v>0</v>
      </c>
    </row>
    <row r="97" spans="1:6" s="349" customFormat="1" ht="17.25" customHeight="1">
      <c r="A97" s="345"/>
      <c r="B97" s="350" t="s">
        <v>855</v>
      </c>
      <c r="C97" s="347"/>
      <c r="D97" s="353"/>
      <c r="E97" s="1231"/>
      <c r="F97" s="1238"/>
    </row>
    <row r="98" spans="1:6" ht="46.5" customHeight="1">
      <c r="A98" s="324" t="s">
        <v>853</v>
      </c>
      <c r="B98" s="352" t="s">
        <v>858</v>
      </c>
      <c r="C98" s="32" t="s">
        <v>556</v>
      </c>
      <c r="D98" s="331">
        <v>1</v>
      </c>
      <c r="F98" s="1235">
        <f>D98*E98</f>
        <v>0</v>
      </c>
    </row>
    <row r="99" spans="1:6" ht="17.25" customHeight="1">
      <c r="A99" s="324" t="s">
        <v>854</v>
      </c>
      <c r="B99" s="352" t="s">
        <v>856</v>
      </c>
      <c r="C99" s="32" t="s">
        <v>556</v>
      </c>
      <c r="D99" s="331">
        <v>12</v>
      </c>
      <c r="F99" s="1235">
        <f>D99*E99</f>
        <v>0</v>
      </c>
    </row>
    <row r="100" spans="1:6">
      <c r="A100" s="324"/>
      <c r="B100" s="327"/>
      <c r="D100" s="328"/>
      <c r="F100" s="1235"/>
    </row>
    <row r="101" spans="1:6">
      <c r="A101" s="324"/>
    </row>
    <row r="102" spans="1:6" ht="19.5" customHeight="1">
      <c r="A102" s="332">
        <v>15</v>
      </c>
      <c r="B102" s="333" t="s">
        <v>857</v>
      </c>
      <c r="C102" s="334"/>
      <c r="D102" s="335"/>
      <c r="E102" s="1232"/>
      <c r="F102" s="1239">
        <f>SUM(F6:F100)</f>
        <v>0</v>
      </c>
    </row>
  </sheetData>
  <mergeCells count="3">
    <mergeCell ref="A79:B79"/>
    <mergeCell ref="A1:F1"/>
    <mergeCell ref="A3:F3"/>
  </mergeCells>
  <pageMargins left="0.7" right="0.7" top="0.75" bottom="0.75" header="0.3" footer="0.3"/>
  <pageSetup paperSize="9" scale="68"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NASLOV</vt:lpstr>
      <vt:lpstr>napomene</vt:lpstr>
      <vt:lpstr>ARH+GOR</vt:lpstr>
      <vt:lpstr>ELEKTROINSTALACIJE i VATRODOJA</vt:lpstr>
      <vt:lpstr>GHV</vt:lpstr>
      <vt:lpstr>VIO</vt:lpstr>
      <vt:lpstr>VERT.TRANSPORT</vt:lpstr>
      <vt:lpstr>REKAPITULACIJA</vt:lpstr>
      <vt:lpstr>BOĆARSKA OPREMA I MOBILIJAR</vt:lpstr>
      <vt:lpstr>'ARH+GOR'!Print_Area</vt:lpstr>
      <vt:lpstr>'BOĆARSKA OPREMA I MOBILIJAR'!Print_Area</vt:lpstr>
      <vt:lpstr>'ELEKTROINSTALACIJE i VATRODOJA'!Print_Area</vt:lpstr>
      <vt:lpstr>napomene!Print_Area</vt:lpstr>
      <vt:lpstr>'ELEKTROINSTALACIJE i VATRODOJA'!Print_Titles</vt:lpstr>
      <vt:lpstr>GHV!Print_Titles</vt:lpstr>
      <vt:lpstr>VERT.TRANSPORT!Print_Titles</vt:lpstr>
      <vt:lpstr>VIO!Print_Titles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Dalia Đuratović</cp:lastModifiedBy>
  <cp:lastPrinted>2024-11-05T11:32:16Z</cp:lastPrinted>
  <dcterms:created xsi:type="dcterms:W3CDTF">2023-11-15T15:49:02Z</dcterms:created>
  <dcterms:modified xsi:type="dcterms:W3CDTF">2025-10-19T17:18:46Z</dcterms:modified>
</cp:coreProperties>
</file>